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tif" ContentType="image/tif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oguelphca-my.sharepoint.com/personal/alpaughm_uoguelph_ca/Documents/Desktop/University of Guelph/Projects/Tau/Tau paper Melanie/"/>
    </mc:Choice>
  </mc:AlternateContent>
  <xr:revisionPtr revIDLastSave="0" documentId="8_{D4BE1862-4755-4378-9745-E6010252DB4E}" xr6:coauthVersionLast="47" xr6:coauthVersionMax="47" xr10:uidLastSave="{00000000-0000-0000-0000-000000000000}"/>
  <bookViews>
    <workbookView xWindow="-110" yWindow="-110" windowWidth="19420" windowHeight="10300" xr2:uid="{913C5201-9CFB-4D4B-B66A-06A2D25B6561}"/>
  </bookViews>
  <sheets>
    <sheet name="Gel 1" sheetId="1" r:id="rId1"/>
    <sheet name="Gel 2" sheetId="2" r:id="rId2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" i="1" l="1"/>
  <c r="F5" i="1"/>
  <c r="F6" i="1"/>
  <c r="F7" i="1"/>
  <c r="F8" i="1"/>
  <c r="F9" i="1"/>
  <c r="F10" i="1"/>
  <c r="F11" i="1"/>
  <c r="I11" i="1"/>
  <c r="G4" i="1"/>
  <c r="G5" i="1"/>
  <c r="G6" i="1"/>
  <c r="G7" i="1"/>
  <c r="G8" i="1"/>
  <c r="G9" i="1"/>
  <c r="G10" i="1"/>
  <c r="G11" i="1"/>
  <c r="J11" i="1"/>
  <c r="H4" i="1"/>
  <c r="H5" i="1"/>
  <c r="H6" i="1"/>
  <c r="H7" i="1"/>
  <c r="H8" i="1"/>
  <c r="H9" i="1"/>
  <c r="H10" i="1"/>
  <c r="H11" i="1"/>
  <c r="K11" i="1"/>
  <c r="F31" i="1"/>
  <c r="F32" i="1"/>
  <c r="F33" i="1"/>
  <c r="F34" i="1"/>
  <c r="F35" i="1"/>
  <c r="F36" i="1"/>
  <c r="F37" i="1"/>
  <c r="F38" i="1"/>
  <c r="I38" i="1"/>
  <c r="G31" i="1"/>
  <c r="G32" i="1"/>
  <c r="G33" i="1"/>
  <c r="G34" i="1"/>
  <c r="G35" i="1"/>
  <c r="G36" i="1"/>
  <c r="G37" i="1"/>
  <c r="G38" i="1"/>
  <c r="J38" i="1"/>
  <c r="H31" i="1"/>
  <c r="H32" i="1"/>
  <c r="H33" i="1"/>
  <c r="H34" i="1"/>
  <c r="H35" i="1"/>
  <c r="H36" i="1"/>
  <c r="H37" i="1"/>
  <c r="H38" i="1"/>
  <c r="K38" i="1"/>
  <c r="H50" i="1"/>
  <c r="G50" i="1"/>
  <c r="F50" i="1"/>
  <c r="H49" i="1"/>
  <c r="G49" i="1"/>
  <c r="F49" i="1"/>
  <c r="H48" i="1"/>
  <c r="G48" i="1"/>
  <c r="F48" i="1"/>
  <c r="H47" i="1"/>
  <c r="G47" i="1"/>
  <c r="F47" i="1"/>
  <c r="H46" i="1"/>
  <c r="G46" i="1"/>
  <c r="F46" i="1"/>
  <c r="H45" i="1"/>
  <c r="G45" i="1"/>
  <c r="F45" i="1"/>
  <c r="H44" i="1"/>
  <c r="G44" i="1"/>
  <c r="F44" i="1"/>
  <c r="H43" i="1"/>
  <c r="G43" i="1"/>
  <c r="F43" i="1"/>
  <c r="H42" i="1"/>
  <c r="G42" i="1"/>
  <c r="F42" i="1"/>
  <c r="H41" i="1"/>
  <c r="G41" i="1"/>
  <c r="F41" i="1"/>
  <c r="H40" i="1"/>
  <c r="G40" i="1"/>
  <c r="F40" i="1"/>
  <c r="H39" i="1"/>
  <c r="G39" i="1"/>
  <c r="F39" i="1"/>
  <c r="G12" i="1"/>
  <c r="F16" i="1"/>
  <c r="F37" i="2"/>
  <c r="G37" i="2"/>
  <c r="H37" i="2"/>
  <c r="H36" i="2"/>
  <c r="G36" i="2"/>
  <c r="F36" i="2"/>
  <c r="H35" i="2"/>
  <c r="G35" i="2"/>
  <c r="F35" i="2"/>
  <c r="H34" i="2"/>
  <c r="G34" i="2"/>
  <c r="F34" i="2"/>
  <c r="H33" i="2"/>
  <c r="G33" i="2"/>
  <c r="F33" i="2"/>
  <c r="H32" i="2"/>
  <c r="G32" i="2"/>
  <c r="F32" i="2"/>
  <c r="H31" i="2"/>
  <c r="G31" i="2"/>
  <c r="F31" i="2"/>
  <c r="H30" i="2"/>
  <c r="G30" i="2"/>
  <c r="F30" i="2"/>
  <c r="H29" i="2"/>
  <c r="G29" i="2"/>
  <c r="F29" i="2"/>
  <c r="H28" i="2"/>
  <c r="G28" i="2"/>
  <c r="F28" i="2"/>
  <c r="H27" i="2"/>
  <c r="G27" i="2"/>
  <c r="F27" i="2"/>
  <c r="H26" i="2"/>
  <c r="G26" i="2"/>
  <c r="F26" i="2"/>
  <c r="H25" i="2"/>
  <c r="G25" i="2"/>
  <c r="F25" i="2"/>
  <c r="H24" i="2"/>
  <c r="G24" i="2"/>
  <c r="F24" i="2"/>
  <c r="I30" i="2"/>
  <c r="H4" i="2"/>
  <c r="H5" i="2"/>
  <c r="H6" i="2"/>
  <c r="H7" i="2"/>
  <c r="H8" i="2"/>
  <c r="H9" i="2"/>
  <c r="H10" i="2"/>
  <c r="H11" i="2"/>
  <c r="H12" i="2"/>
  <c r="H13" i="2"/>
  <c r="H14" i="2"/>
  <c r="H15" i="2"/>
  <c r="H3" i="2"/>
  <c r="G4" i="2"/>
  <c r="G5" i="2"/>
  <c r="G6" i="2"/>
  <c r="J9" i="2"/>
  <c r="G7" i="2"/>
  <c r="G8" i="2"/>
  <c r="G9" i="2"/>
  <c r="G10" i="2"/>
  <c r="G11" i="2"/>
  <c r="G12" i="2"/>
  <c r="G13" i="2"/>
  <c r="G14" i="2"/>
  <c r="G15" i="2"/>
  <c r="G3" i="2"/>
  <c r="F4" i="2"/>
  <c r="F5" i="2"/>
  <c r="F6" i="2"/>
  <c r="F7" i="2"/>
  <c r="F8" i="2"/>
  <c r="F9" i="2"/>
  <c r="F10" i="2"/>
  <c r="F11" i="2"/>
  <c r="F12" i="2"/>
  <c r="F13" i="2"/>
  <c r="F14" i="2"/>
  <c r="F15" i="2"/>
  <c r="F3" i="2"/>
  <c r="H24" i="1"/>
  <c r="G24" i="1"/>
  <c r="F24" i="1"/>
  <c r="H23" i="1"/>
  <c r="G23" i="1"/>
  <c r="F23" i="1"/>
  <c r="H22" i="1"/>
  <c r="G22" i="1"/>
  <c r="F22" i="1"/>
  <c r="H21" i="1"/>
  <c r="G21" i="1"/>
  <c r="F21" i="1"/>
  <c r="H20" i="1"/>
  <c r="G20" i="1"/>
  <c r="F20" i="1"/>
  <c r="H19" i="1"/>
  <c r="G19" i="1"/>
  <c r="F19" i="1"/>
  <c r="H18" i="1"/>
  <c r="G18" i="1"/>
  <c r="H17" i="1"/>
  <c r="G17" i="1"/>
  <c r="H16" i="1"/>
  <c r="H15" i="1"/>
  <c r="G15" i="1"/>
  <c r="H14" i="1"/>
  <c r="G14" i="1"/>
  <c r="H13" i="1"/>
  <c r="G13" i="1"/>
  <c r="H12" i="1"/>
  <c r="L47" i="1"/>
  <c r="M36" i="1"/>
  <c r="M13" i="2"/>
  <c r="K30" i="2"/>
  <c r="N29" i="2"/>
  <c r="M5" i="2"/>
  <c r="L27" i="2"/>
  <c r="L35" i="2"/>
  <c r="J30" i="2"/>
  <c r="M36" i="2"/>
  <c r="M9" i="2"/>
  <c r="N25" i="2"/>
  <c r="L31" i="2"/>
  <c r="N33" i="2"/>
  <c r="L37" i="1"/>
  <c r="N16" i="1"/>
  <c r="L32" i="1"/>
  <c r="M37" i="1"/>
  <c r="L40" i="1"/>
  <c r="M45" i="1"/>
  <c r="L48" i="1"/>
  <c r="N22" i="1"/>
  <c r="M34" i="1"/>
  <c r="M35" i="1"/>
  <c r="L38" i="1"/>
  <c r="M43" i="1"/>
  <c r="L46" i="1"/>
  <c r="L34" i="1"/>
  <c r="M42" i="1"/>
  <c r="L33" i="1"/>
  <c r="M38" i="1"/>
  <c r="L41" i="1"/>
  <c r="M46" i="1"/>
  <c r="L49" i="1"/>
  <c r="L45" i="1"/>
  <c r="M33" i="1"/>
  <c r="L36" i="1"/>
  <c r="M41" i="1"/>
  <c r="L44" i="1"/>
  <c r="M49" i="1"/>
  <c r="M50" i="1"/>
  <c r="N14" i="1"/>
  <c r="N21" i="1"/>
  <c r="L31" i="1"/>
  <c r="N41" i="1"/>
  <c r="M14" i="2"/>
  <c r="M6" i="2"/>
  <c r="M10" i="2"/>
  <c r="L37" i="2"/>
  <c r="L24" i="2"/>
  <c r="L36" i="2"/>
  <c r="L28" i="2"/>
  <c r="L33" i="2"/>
  <c r="N26" i="2"/>
  <c r="L32" i="2"/>
  <c r="N34" i="2"/>
  <c r="L7" i="2"/>
  <c r="M4" i="2"/>
  <c r="N27" i="2"/>
  <c r="N30" i="2"/>
  <c r="N35" i="2"/>
  <c r="L30" i="2"/>
  <c r="N32" i="2"/>
  <c r="M35" i="2"/>
  <c r="M12" i="2"/>
  <c r="M11" i="2"/>
  <c r="L25" i="2"/>
  <c r="L13" i="2"/>
  <c r="L5" i="2"/>
  <c r="L4" i="2"/>
  <c r="L11" i="2"/>
  <c r="M3" i="2"/>
  <c r="M8" i="2"/>
  <c r="L26" i="2"/>
  <c r="N28" i="2"/>
  <c r="L34" i="2"/>
  <c r="N36" i="2"/>
  <c r="L10" i="2"/>
  <c r="M15" i="2"/>
  <c r="M7" i="2"/>
  <c r="L29" i="2"/>
  <c r="N31" i="2"/>
  <c r="M34" i="2"/>
  <c r="N37" i="2"/>
  <c r="N24" i="2"/>
  <c r="I9" i="2"/>
  <c r="L9" i="2"/>
  <c r="K9" i="2"/>
  <c r="N6" i="2"/>
  <c r="L39" i="1"/>
  <c r="N7" i="1"/>
  <c r="M48" i="1"/>
  <c r="L43" i="1"/>
  <c r="M40" i="1"/>
  <c r="L35" i="1"/>
  <c r="M32" i="1"/>
  <c r="N20" i="1"/>
  <c r="N12" i="1"/>
  <c r="L50" i="1"/>
  <c r="M47" i="1"/>
  <c r="L42" i="1"/>
  <c r="M39" i="1"/>
  <c r="N19" i="1"/>
  <c r="M44" i="1"/>
  <c r="M31" i="1"/>
  <c r="F13" i="1"/>
  <c r="F15" i="1"/>
  <c r="F17" i="1"/>
  <c r="F14" i="1"/>
  <c r="F18" i="1"/>
  <c r="G16" i="1"/>
  <c r="F12" i="1"/>
  <c r="N38" i="1"/>
  <c r="N35" i="1"/>
  <c r="N39" i="1"/>
  <c r="N34" i="1"/>
  <c r="N49" i="1"/>
  <c r="N5" i="1"/>
  <c r="N13" i="1"/>
  <c r="N48" i="1"/>
  <c r="N31" i="1"/>
  <c r="N4" i="1"/>
  <c r="N32" i="1"/>
  <c r="N50" i="1"/>
  <c r="N37" i="1"/>
  <c r="N17" i="1"/>
  <c r="N45" i="1"/>
  <c r="N33" i="1"/>
  <c r="N44" i="1"/>
  <c r="N43" i="1"/>
  <c r="N47" i="1"/>
  <c r="M27" i="2"/>
  <c r="M32" i="2"/>
  <c r="M37" i="2"/>
  <c r="M31" i="2"/>
  <c r="M33" i="2"/>
  <c r="M26" i="2"/>
  <c r="M29" i="2"/>
  <c r="M30" i="2"/>
  <c r="N14" i="2"/>
  <c r="N8" i="2"/>
  <c r="N11" i="2"/>
  <c r="N3" i="2"/>
  <c r="M24" i="2"/>
  <c r="N12" i="2"/>
  <c r="N7" i="2"/>
  <c r="M25" i="2"/>
  <c r="N15" i="2"/>
  <c r="L15" i="2"/>
  <c r="M28" i="2"/>
  <c r="N15" i="1"/>
  <c r="L5" i="1"/>
  <c r="N8" i="1"/>
  <c r="N10" i="1"/>
  <c r="N18" i="1"/>
  <c r="N6" i="1"/>
  <c r="L6" i="1"/>
  <c r="N9" i="1"/>
  <c r="N42" i="1"/>
  <c r="N36" i="1"/>
  <c r="N11" i="1"/>
  <c r="N46" i="1"/>
  <c r="N23" i="1"/>
  <c r="N40" i="1"/>
  <c r="N24" i="1"/>
  <c r="N13" i="2"/>
  <c r="N5" i="2"/>
  <c r="N9" i="2"/>
  <c r="N10" i="2"/>
  <c r="L6" i="2"/>
  <c r="L14" i="2"/>
  <c r="N4" i="2"/>
  <c r="L3" i="2"/>
  <c r="L8" i="2"/>
  <c r="L12" i="2"/>
  <c r="M6" i="1"/>
  <c r="L4" i="1"/>
  <c r="L10" i="1"/>
  <c r="L17" i="1"/>
  <c r="M22" i="1"/>
  <c r="M23" i="1"/>
  <c r="M12" i="1"/>
  <c r="M20" i="1"/>
  <c r="M7" i="1"/>
  <c r="M15" i="1"/>
  <c r="M10" i="1"/>
  <c r="M14" i="1"/>
  <c r="M4" i="1"/>
  <c r="M19" i="1"/>
  <c r="M21" i="1"/>
  <c r="M8" i="1"/>
  <c r="M17" i="1"/>
  <c r="M13" i="1"/>
  <c r="M11" i="1"/>
  <c r="M5" i="1"/>
  <c r="M9" i="1"/>
  <c r="M24" i="1"/>
  <c r="M18" i="1"/>
  <c r="L11" i="1"/>
  <c r="L18" i="1"/>
  <c r="L15" i="1"/>
  <c r="L7" i="1"/>
  <c r="L13" i="1"/>
  <c r="L12" i="1"/>
  <c r="L14" i="1"/>
  <c r="M16" i="1"/>
  <c r="L23" i="1"/>
  <c r="L20" i="1"/>
  <c r="L16" i="1"/>
  <c r="L22" i="1"/>
  <c r="L24" i="1"/>
  <c r="L21" i="1"/>
  <c r="L19" i="1"/>
  <c r="L9" i="1"/>
  <c r="L8" i="1"/>
</calcChain>
</file>

<file path=xl/sharedStrings.xml><?xml version="1.0" encoding="utf-8"?>
<sst xmlns="http://schemas.openxmlformats.org/spreadsheetml/2006/main" count="208" uniqueCount="32">
  <si>
    <t xml:space="preserve">Tau-13 </t>
  </si>
  <si>
    <t xml:space="preserve">PS199 </t>
  </si>
  <si>
    <t>1 Gel A 1-25</t>
  </si>
  <si>
    <t>2 Gel A 1-17</t>
  </si>
  <si>
    <t>2 Gel B 17-34</t>
  </si>
  <si>
    <t>Total Protein</t>
  </si>
  <si>
    <t>Gel 1 A 1-25 PS199</t>
  </si>
  <si>
    <t>Gel 1 B 15-25 Tau-13</t>
  </si>
  <si>
    <t>Gel 1 A 1-25 Tau-13</t>
  </si>
  <si>
    <t>Gel 1 B 15-25 PS199</t>
  </si>
  <si>
    <t>Gel 2 A 1-17 Tau-13</t>
  </si>
  <si>
    <t>Gel 2 A 1-17 PS199</t>
  </si>
  <si>
    <t>Gel 2 B 17-34 PS199</t>
  </si>
  <si>
    <t>Gel 2 B 17-34 Tau-13</t>
  </si>
  <si>
    <t>Absolute values</t>
  </si>
  <si>
    <t>group average</t>
  </si>
  <si>
    <t>% of control</t>
  </si>
  <si>
    <t>Tau-13/Ponceau</t>
  </si>
  <si>
    <t>PS199/Ponceau</t>
  </si>
  <si>
    <t>PS199/Tau 13</t>
  </si>
  <si>
    <t>Disease status</t>
  </si>
  <si>
    <t>Sex</t>
  </si>
  <si>
    <t>1 Gel B 10-25</t>
  </si>
  <si>
    <t>CTRL</t>
  </si>
  <si>
    <t>F</t>
  </si>
  <si>
    <t>M</t>
  </si>
  <si>
    <t>PHD</t>
  </si>
  <si>
    <t>preHD</t>
  </si>
  <si>
    <t>HD</t>
  </si>
  <si>
    <t>Ctrl</t>
  </si>
  <si>
    <t>PLT Glel 2 A-B Ponceau Red</t>
  </si>
  <si>
    <t xml:space="preserve">PLT Gel 1 A-B Ponceau Red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</si>
</sst>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3" fillId="2" borderId="0" applyNumberFormat="0" applyBorder="0" applyAlignment="0" applyProtection="0"/>
    <xf numFmtId="0" fontId="1" fillId="0" borderId="0"/>
    <xf numFmtId="0" fontId="8" fillId="0" borderId="0" applyNumberFormat="0" applyFill="0" applyBorder="0" applyAlignment="0" applyProtection="0"/>
    <xf numFmtId="0" fontId="6" fillId="0" borderId="0"/>
  </cellStyleXfs>
  <cellXfs count="29">
    <xf numFmtId="0" fontId="0" fillId="0" borderId="0" xfId="0"/>
    <xf numFmtId="4" fontId="0" fillId="0" borderId="0" xfId="0" applyNumberFormat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4" fontId="0" fillId="0" borderId="9" xfId="0" applyNumberFormat="1" applyBorder="1"/>
    <xf numFmtId="4" fontId="3" fillId="2" borderId="0" xfId="1" applyNumberFormat="1"/>
    <xf numFmtId="0" fontId="4" fillId="0" borderId="0" xfId="0" applyFont="1"/>
    <xf numFmtId="0" fontId="4" fillId="3" borderId="0" xfId="0" applyFont="1" applyFill="1"/>
    <xf numFmtId="0" fontId="5" fillId="0" borderId="0" xfId="0" applyFont="1"/>
    <xf numFmtId="0" fontId="2" fillId="0" borderId="0" xfId="0" applyFont="1"/>
    <xf numFmtId="0" fontId="2" fillId="0" borderId="1" xfId="0" applyFont="1" applyBorder="1"/>
    <xf numFmtId="0" fontId="0" fillId="4" borderId="13" xfId="0" applyFill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5" borderId="13" xfId="0" applyFill="1" applyBorder="1" applyAlignment="1">
      <alignment horizontal="center"/>
    </xf>
    <xf numFmtId="0" fontId="0" fillId="0" borderId="13" xfId="0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/>
    </xf>
    <xf numFmtId="0" fontId="7" fillId="0" borderId="0" xfId="0" applyFont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4" fontId="0" fillId="0" borderId="0" xfId="0" applyNumberFormat="1" applyAlignment="1">
      <alignment horizontal="center"/>
    </xf>
  </cellXfs>
  <cellStyles count="5">
    <cellStyle name="Good" xfId="1" builtinId="26"/>
    <cellStyle name="Hyperlink 2" xfId="3" xr:uid="{D9771920-47F7-41BD-BB48-B1BB740FBAC3}"/>
    <cellStyle name="Normal" xfId="0" builtinId="0"/>
    <cellStyle name="Normal 2" xfId="2" xr:uid="{859F71CE-913B-4E1C-8AE8-8F0139D6850B}"/>
    <cellStyle name="Normal 2 2" xfId="4" xr:uid="{A681B30E-CDC8-4B16-AD46-82655013568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tif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jpeg"/><Relationship Id="rId2" Type="http://schemas.openxmlformats.org/officeDocument/2006/relationships/image" Target="../media/image7.tif"/><Relationship Id="rId1" Type="http://schemas.openxmlformats.org/officeDocument/2006/relationships/image" Target="../media/image6.tif"/><Relationship Id="rId6" Type="http://schemas.openxmlformats.org/officeDocument/2006/relationships/image" Target="../media/image11.jpeg"/><Relationship Id="rId5" Type="http://schemas.openxmlformats.org/officeDocument/2006/relationships/image" Target="../media/image10.jpeg"/><Relationship Id="rId4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33</xdr:col>
      <xdr:colOff>49357</xdr:colOff>
      <xdr:row>1</xdr:row>
      <xdr:rowOff>34635</xdr:rowOff>
    </xdr:from>
    <xdr:to>
      <xdr:col>38</xdr:col>
      <xdr:colOff>743528</xdr:colOff>
      <xdr:row>24</xdr:row>
      <xdr:rowOff>118918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6C548D0B-CA1D-D342-B270-4E265980E0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244732" y="241010"/>
          <a:ext cx="4742296" cy="4576908"/>
        </a:xfrm>
        <a:prstGeom prst="rect">
          <a:avLst/>
        </a:prstGeom>
      </xdr:spPr>
    </xdr:pic>
    <xdr:clientData/>
  </xdr:twoCellAnchor>
  <xdr:twoCellAnchor editAs="oneCell">
    <xdr:from>
      <xdr:col>23</xdr:col>
      <xdr:colOff>738188</xdr:colOff>
      <xdr:row>9</xdr:row>
      <xdr:rowOff>127000</xdr:rowOff>
    </xdr:from>
    <xdr:to>
      <xdr:col>30</xdr:col>
      <xdr:colOff>287465</xdr:colOff>
      <xdr:row>19</xdr:row>
      <xdr:rowOff>120777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773C9344-E494-4862-C127-95AADFD63C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121688" y="1960563"/>
          <a:ext cx="5216652" cy="1978152"/>
        </a:xfrm>
        <a:prstGeom prst="rect">
          <a:avLst/>
        </a:prstGeom>
      </xdr:spPr>
    </xdr:pic>
    <xdr:clientData/>
  </xdr:twoCellAnchor>
  <xdr:twoCellAnchor editAs="oneCell">
    <xdr:from>
      <xdr:col>17</xdr:col>
      <xdr:colOff>349250</xdr:colOff>
      <xdr:row>9</xdr:row>
      <xdr:rowOff>142875</xdr:rowOff>
    </xdr:from>
    <xdr:to>
      <xdr:col>23</xdr:col>
      <xdr:colOff>708152</xdr:colOff>
      <xdr:row>19</xdr:row>
      <xdr:rowOff>136652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FD65381A-05B7-4E1D-79BB-848EC64B56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0" y="1976438"/>
          <a:ext cx="5216652" cy="1978152"/>
        </a:xfrm>
        <a:prstGeom prst="rect">
          <a:avLst/>
        </a:prstGeom>
      </xdr:spPr>
    </xdr:pic>
    <xdr:clientData/>
  </xdr:twoCellAnchor>
  <xdr:twoCellAnchor editAs="oneCell">
    <xdr:from>
      <xdr:col>17</xdr:col>
      <xdr:colOff>388938</xdr:colOff>
      <xdr:row>0</xdr:row>
      <xdr:rowOff>39687</xdr:rowOff>
    </xdr:from>
    <xdr:to>
      <xdr:col>23</xdr:col>
      <xdr:colOff>627063</xdr:colOff>
      <xdr:row>7</xdr:row>
      <xdr:rowOff>205781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6110C9F-3796-BD61-E3B7-7AE7CBFCBD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14688" y="39687"/>
          <a:ext cx="5095875" cy="1586907"/>
        </a:xfrm>
        <a:prstGeom prst="rect">
          <a:avLst/>
        </a:prstGeom>
      </xdr:spPr>
    </xdr:pic>
    <xdr:clientData/>
  </xdr:twoCellAnchor>
  <xdr:twoCellAnchor editAs="oneCell">
    <xdr:from>
      <xdr:col>24</xdr:col>
      <xdr:colOff>31749</xdr:colOff>
      <xdr:row>0</xdr:row>
      <xdr:rowOff>39687</xdr:rowOff>
    </xdr:from>
    <xdr:to>
      <xdr:col>30</xdr:col>
      <xdr:colOff>238124</xdr:colOff>
      <xdr:row>7</xdr:row>
      <xdr:rowOff>195893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FC815B96-0F33-E692-C779-6766EA9883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224874" y="39687"/>
          <a:ext cx="5064125" cy="157701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38</xdr:col>
      <xdr:colOff>40290</xdr:colOff>
      <xdr:row>2</xdr:row>
      <xdr:rowOff>25400</xdr:rowOff>
    </xdr:from>
    <xdr:ext cx="4510543" cy="2479675"/>
    <xdr:pic>
      <xdr:nvPicPr>
        <xdr:cNvPr id="6" name="Picture 5">
          <a:extLst>
            <a:ext uri="{FF2B5EF4-FFF2-40B4-BE49-F238E27FC236}">
              <a16:creationId xmlns:a16="http://schemas.microsoft.com/office/drawing/2014/main" id="{342D3A35-D05A-4763-8E71-A93081DF378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20245" b="26381"/>
        <a:stretch/>
      </xdr:blipFill>
      <xdr:spPr>
        <a:xfrm>
          <a:off x="25630790" y="438150"/>
          <a:ext cx="4510543" cy="2479675"/>
        </a:xfrm>
        <a:prstGeom prst="rect">
          <a:avLst/>
        </a:prstGeom>
      </xdr:spPr>
    </xdr:pic>
    <xdr:clientData/>
  </xdr:oneCellAnchor>
  <xdr:oneCellAnchor>
    <xdr:from>
      <xdr:col>38</xdr:col>
      <xdr:colOff>43391</xdr:colOff>
      <xdr:row>14</xdr:row>
      <xdr:rowOff>70908</xdr:rowOff>
    </xdr:from>
    <xdr:ext cx="4507442" cy="2343579"/>
    <xdr:pic>
      <xdr:nvPicPr>
        <xdr:cNvPr id="7" name="Picture 6">
          <a:extLst>
            <a:ext uri="{FF2B5EF4-FFF2-40B4-BE49-F238E27FC236}">
              <a16:creationId xmlns:a16="http://schemas.microsoft.com/office/drawing/2014/main" id="{88AC5E5C-BCC2-4F53-B65B-93C5F36FEA7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5521" b="43559"/>
        <a:stretch/>
      </xdr:blipFill>
      <xdr:spPr>
        <a:xfrm>
          <a:off x="25633891" y="2896658"/>
          <a:ext cx="4507442" cy="2343579"/>
        </a:xfrm>
        <a:prstGeom prst="rect">
          <a:avLst/>
        </a:prstGeom>
      </xdr:spPr>
    </xdr:pic>
    <xdr:clientData/>
  </xdr:oneCellAnchor>
  <xdr:twoCellAnchor editAs="oneCell">
    <xdr:from>
      <xdr:col>25</xdr:col>
      <xdr:colOff>645581</xdr:colOff>
      <xdr:row>1</xdr:row>
      <xdr:rowOff>127000</xdr:rowOff>
    </xdr:from>
    <xdr:to>
      <xdr:col>33</xdr:col>
      <xdr:colOff>63500</xdr:colOff>
      <xdr:row>13</xdr:row>
      <xdr:rowOff>74083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16316A4C-4509-DD03-B5D8-959C019EC6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049748" y="328083"/>
          <a:ext cx="4667252" cy="2370667"/>
        </a:xfrm>
        <a:prstGeom prst="rect">
          <a:avLst/>
        </a:prstGeom>
      </xdr:spPr>
    </xdr:pic>
    <xdr:clientData/>
  </xdr:twoCellAnchor>
  <xdr:twoCellAnchor editAs="oneCell">
    <xdr:from>
      <xdr:col>26</xdr:col>
      <xdr:colOff>1</xdr:colOff>
      <xdr:row>15</xdr:row>
      <xdr:rowOff>105833</xdr:rowOff>
    </xdr:from>
    <xdr:to>
      <xdr:col>33</xdr:col>
      <xdr:colOff>31751</xdr:colOff>
      <xdr:row>27</xdr:row>
      <xdr:rowOff>119285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7519F5A1-647B-3279-547C-079A6C3A4B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060334" y="3132666"/>
          <a:ext cx="4624917" cy="2437036"/>
        </a:xfrm>
        <a:prstGeom prst="rect">
          <a:avLst/>
        </a:prstGeom>
      </xdr:spPr>
    </xdr:pic>
    <xdr:clientData/>
  </xdr:twoCellAnchor>
  <xdr:twoCellAnchor editAs="oneCell">
    <xdr:from>
      <xdr:col>19</xdr:col>
      <xdr:colOff>0</xdr:colOff>
      <xdr:row>15</xdr:row>
      <xdr:rowOff>137583</xdr:rowOff>
    </xdr:from>
    <xdr:to>
      <xdr:col>25</xdr:col>
      <xdr:colOff>518583</xdr:colOff>
      <xdr:row>27</xdr:row>
      <xdr:rowOff>63499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1D497B5B-5C2D-FC08-EEDF-5D404FECFD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67167" y="3164416"/>
          <a:ext cx="4455583" cy="2349500"/>
        </a:xfrm>
        <a:prstGeom prst="rect">
          <a:avLst/>
        </a:prstGeom>
      </xdr:spPr>
    </xdr:pic>
    <xdr:clientData/>
  </xdr:twoCellAnchor>
  <xdr:twoCellAnchor editAs="oneCell">
    <xdr:from>
      <xdr:col>19</xdr:col>
      <xdr:colOff>10583</xdr:colOff>
      <xdr:row>1</xdr:row>
      <xdr:rowOff>95251</xdr:rowOff>
    </xdr:from>
    <xdr:to>
      <xdr:col>25</xdr:col>
      <xdr:colOff>560916</xdr:colOff>
      <xdr:row>13</xdr:row>
      <xdr:rowOff>21167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ED06E1F6-2E09-98F0-1424-B9041FB94B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77750" y="296334"/>
          <a:ext cx="4487333" cy="2349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D78E30-F966-E043-8A16-098A4261FA81}">
  <dimension ref="A1:AM86"/>
  <sheetViews>
    <sheetView tabSelected="1" zoomScale="80" zoomScaleNormal="80" workbookViewId="0">
      <pane xSplit="1" topLeftCell="B1" activePane="topRight" state="frozen"/>
      <selection pane="topRight" activeCell="K19" sqref="K19"/>
    </sheetView>
  </sheetViews>
  <sheetFormatPr defaultColWidth="10.6640625" defaultRowHeight="15.5" x14ac:dyDescent="0.35"/>
  <cols>
    <col min="5" max="5" width="11.83203125" bestFit="1" customWidth="1"/>
    <col min="6" max="13" width="11.83203125" customWidth="1"/>
    <col min="16" max="16" width="11.83203125" bestFit="1" customWidth="1"/>
  </cols>
  <sheetData>
    <row r="1" spans="1:39" ht="16" thickBot="1" x14ac:dyDescent="0.4">
      <c r="R1" s="2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4"/>
    </row>
    <row r="2" spans="1:39" ht="16" thickBot="1" x14ac:dyDescent="0.4">
      <c r="C2" s="24" t="s">
        <v>2</v>
      </c>
      <c r="D2" s="24"/>
      <c r="E2" s="15"/>
      <c r="F2" s="15" t="s">
        <v>14</v>
      </c>
      <c r="G2" s="15"/>
      <c r="H2" s="15"/>
      <c r="I2" s="15" t="s">
        <v>15</v>
      </c>
      <c r="J2" s="15"/>
      <c r="K2" s="15"/>
      <c r="L2" s="15" t="s">
        <v>16</v>
      </c>
      <c r="M2" s="15"/>
      <c r="N2" s="15"/>
      <c r="R2" s="5"/>
      <c r="AE2" s="6"/>
      <c r="AH2" s="2"/>
      <c r="AI2" s="3"/>
      <c r="AJ2" s="3"/>
      <c r="AK2" s="3"/>
      <c r="AL2" s="3"/>
      <c r="AM2" s="4"/>
    </row>
    <row r="3" spans="1:39" ht="16.5" thickTop="1" thickBot="1" x14ac:dyDescent="0.4">
      <c r="A3" s="15" t="s">
        <v>20</v>
      </c>
      <c r="B3" s="15" t="s">
        <v>21</v>
      </c>
      <c r="C3" s="16" t="s">
        <v>0</v>
      </c>
      <c r="D3" s="16" t="s">
        <v>1</v>
      </c>
      <c r="E3" s="16" t="s">
        <v>5</v>
      </c>
      <c r="F3" s="15" t="s">
        <v>17</v>
      </c>
      <c r="G3" s="15" t="s">
        <v>18</v>
      </c>
      <c r="H3" s="15" t="s">
        <v>19</v>
      </c>
      <c r="I3" s="15" t="s">
        <v>17</v>
      </c>
      <c r="J3" s="15" t="s">
        <v>18</v>
      </c>
      <c r="K3" s="15" t="s">
        <v>19</v>
      </c>
      <c r="L3" s="15" t="s">
        <v>17</v>
      </c>
      <c r="M3" s="15" t="s">
        <v>18</v>
      </c>
      <c r="N3" s="15" t="s">
        <v>19</v>
      </c>
      <c r="R3" s="5"/>
      <c r="AE3" s="6"/>
      <c r="AH3" s="5"/>
      <c r="AM3" s="6"/>
    </row>
    <row r="4" spans="1:39" ht="16" thickTop="1" x14ac:dyDescent="0.35">
      <c r="A4" s="17" t="s">
        <v>23</v>
      </c>
      <c r="B4" s="17" t="s">
        <v>24</v>
      </c>
      <c r="C4" s="1">
        <v>3396.4019930340555</v>
      </c>
      <c r="D4" s="1">
        <v>6286.9375818856752</v>
      </c>
      <c r="E4">
        <v>22107.714</v>
      </c>
      <c r="F4">
        <f>C4/E4</f>
        <v>0.15362972368079555</v>
      </c>
      <c r="G4">
        <f>D4/E4</f>
        <v>0.28437755173988932</v>
      </c>
      <c r="H4" s="1">
        <f>D4/C4</f>
        <v>1.8510581476456685</v>
      </c>
      <c r="I4" s="1"/>
      <c r="J4" s="1"/>
      <c r="K4" s="1"/>
      <c r="L4" s="1">
        <f>F4/$I$11*100</f>
        <v>125.02981268497993</v>
      </c>
      <c r="M4" s="1">
        <f>G4/$J$11*100</f>
        <v>113.35142683613704</v>
      </c>
      <c r="N4" s="1">
        <f>H4/$K$11*100</f>
        <v>88.648911769233791</v>
      </c>
      <c r="O4" s="1"/>
      <c r="R4" s="5"/>
      <c r="AE4" s="6"/>
      <c r="AH4" s="5"/>
      <c r="AM4" s="10"/>
    </row>
    <row r="5" spans="1:39" x14ac:dyDescent="0.35">
      <c r="A5" s="17" t="s">
        <v>23</v>
      </c>
      <c r="B5" s="17" t="s">
        <v>25</v>
      </c>
      <c r="C5" s="1">
        <v>2881.5158547794117</v>
      </c>
      <c r="D5" s="1">
        <v>5777.0786102484471</v>
      </c>
      <c r="E5">
        <v>25299.179</v>
      </c>
      <c r="F5">
        <f t="shared" ref="F5:F24" si="0">C5/E5</f>
        <v>0.11389760334829094</v>
      </c>
      <c r="G5">
        <f t="shared" ref="G5:G24" si="1">D5/E5</f>
        <v>0.22835043818016573</v>
      </c>
      <c r="H5" s="1">
        <f t="shared" ref="H5:H24" si="2">D5/C5</f>
        <v>2.0048748302621084</v>
      </c>
      <c r="I5" s="1"/>
      <c r="J5" s="1"/>
      <c r="K5" s="1"/>
      <c r="L5" s="1">
        <f>F5/$I$11*100</f>
        <v>92.694276021047756</v>
      </c>
      <c r="M5" s="1">
        <f>G5/$J$11*100</f>
        <v>91.019308057247713</v>
      </c>
      <c r="N5" s="1">
        <f>H5/$K$11*100</f>
        <v>96.01533704509238</v>
      </c>
      <c r="O5" s="1"/>
      <c r="R5" s="5"/>
      <c r="AE5" s="6"/>
      <c r="AH5" s="5"/>
      <c r="AM5" s="6"/>
    </row>
    <row r="6" spans="1:39" x14ac:dyDescent="0.35">
      <c r="A6" s="18" t="s">
        <v>23</v>
      </c>
      <c r="B6" s="18" t="s">
        <v>24</v>
      </c>
      <c r="C6" s="1">
        <v>2647.6915816079718</v>
      </c>
      <c r="D6" s="1">
        <v>5717.7467488354041</v>
      </c>
      <c r="E6">
        <v>26983.643</v>
      </c>
      <c r="F6">
        <f t="shared" si="0"/>
        <v>9.8122094989470915E-2</v>
      </c>
      <c r="G6">
        <f t="shared" si="1"/>
        <v>0.21189676830646639</v>
      </c>
      <c r="H6" s="1">
        <f t="shared" si="2"/>
        <v>2.1595214444738895</v>
      </c>
      <c r="I6" s="1"/>
      <c r="J6" s="1"/>
      <c r="K6" s="1"/>
      <c r="L6" s="1">
        <f>F6/$I$11*100</f>
        <v>79.85555700328932</v>
      </c>
      <c r="M6" s="1">
        <f>G6/$J$11*100</f>
        <v>84.4609600249794</v>
      </c>
      <c r="N6" s="1">
        <f>H6/$K$11*100</f>
        <v>103.42150852388005</v>
      </c>
      <c r="O6" s="1"/>
      <c r="R6" s="5"/>
      <c r="AE6" s="6"/>
      <c r="AH6" s="5"/>
      <c r="AM6" s="6"/>
    </row>
    <row r="7" spans="1:39" x14ac:dyDescent="0.35">
      <c r="A7" s="19" t="s">
        <v>23</v>
      </c>
      <c r="B7" s="19" t="s">
        <v>24</v>
      </c>
      <c r="C7" s="1">
        <v>4243.85256627322</v>
      </c>
      <c r="D7" s="1">
        <v>7175.007854959239</v>
      </c>
      <c r="E7">
        <v>21134.128000000001</v>
      </c>
      <c r="F7">
        <f t="shared" si="0"/>
        <v>0.20080566211547596</v>
      </c>
      <c r="G7">
        <f t="shared" si="1"/>
        <v>0.33949864668933766</v>
      </c>
      <c r="H7" s="1">
        <f t="shared" si="2"/>
        <v>1.69068263869026</v>
      </c>
      <c r="I7" s="1"/>
      <c r="J7" s="1"/>
      <c r="K7" s="1"/>
      <c r="L7" s="1">
        <f>F7/$I$11*100</f>
        <v>163.42341650335069</v>
      </c>
      <c r="M7" s="1">
        <f>G7/$J$11*100</f>
        <v>135.32241126533361</v>
      </c>
      <c r="N7" s="1">
        <f>H7/$K$11*100</f>
        <v>80.968378145038088</v>
      </c>
      <c r="O7" s="1"/>
      <c r="R7" s="5"/>
      <c r="AE7" s="6"/>
      <c r="AH7" s="5"/>
      <c r="AM7" s="6"/>
    </row>
    <row r="8" spans="1:39" ht="16" thickBot="1" x14ac:dyDescent="0.4">
      <c r="A8" s="18" t="s">
        <v>23</v>
      </c>
      <c r="B8" s="18" t="s">
        <v>25</v>
      </c>
      <c r="C8" s="1">
        <v>3076.692204431115</v>
      </c>
      <c r="D8" s="1">
        <v>7270.182277513587</v>
      </c>
      <c r="E8">
        <v>28962.956999999999</v>
      </c>
      <c r="F8">
        <f t="shared" si="0"/>
        <v>0.10622852509262487</v>
      </c>
      <c r="G8">
        <f t="shared" si="1"/>
        <v>0.2510165753280505</v>
      </c>
      <c r="H8" s="1">
        <f t="shared" si="2"/>
        <v>2.3629865434842401</v>
      </c>
      <c r="I8" s="1"/>
      <c r="J8" s="1"/>
      <c r="K8" s="1"/>
      <c r="L8" s="1">
        <f>F8/$I$11*100</f>
        <v>86.452883438941299</v>
      </c>
      <c r="M8" s="1">
        <f>G8/$J$11*100</f>
        <v>100.05391353456861</v>
      </c>
      <c r="N8" s="1">
        <f>H8/$K$11*100</f>
        <v>113.16564305213781</v>
      </c>
      <c r="O8" s="1"/>
      <c r="R8" s="5"/>
      <c r="AE8" s="6"/>
      <c r="AH8" s="5"/>
      <c r="AM8" s="6"/>
    </row>
    <row r="9" spans="1:39" ht="16" thickBot="1" x14ac:dyDescent="0.4">
      <c r="A9" s="18" t="s">
        <v>23</v>
      </c>
      <c r="B9" s="18" t="s">
        <v>25</v>
      </c>
      <c r="C9" s="1">
        <v>2771.9900045955883</v>
      </c>
      <c r="D9" s="1">
        <v>7949.9017614518634</v>
      </c>
      <c r="E9">
        <v>25489.956999999999</v>
      </c>
      <c r="F9">
        <f t="shared" si="0"/>
        <v>0.10874832015587897</v>
      </c>
      <c r="G9">
        <f t="shared" si="1"/>
        <v>0.31188368663987404</v>
      </c>
      <c r="H9" s="1">
        <f t="shared" si="2"/>
        <v>2.8679402697239134</v>
      </c>
      <c r="I9" s="1"/>
      <c r="J9" s="1"/>
      <c r="K9" s="1"/>
      <c r="L9" s="1">
        <f>F9/$I$11*100</f>
        <v>88.503590146048268</v>
      </c>
      <c r="M9" s="1">
        <f>G9/$J$11*100</f>
        <v>124.3152304788111</v>
      </c>
      <c r="N9" s="1">
        <f>H9/$K$11*100</f>
        <v>137.34835086274913</v>
      </c>
      <c r="O9" s="1"/>
      <c r="R9" s="5"/>
      <c r="T9" s="25" t="s">
        <v>8</v>
      </c>
      <c r="U9" s="26"/>
      <c r="V9" s="27"/>
      <c r="AA9" s="25" t="s">
        <v>6</v>
      </c>
      <c r="AB9" s="26"/>
      <c r="AC9" s="27"/>
      <c r="AE9" s="6"/>
      <c r="AH9" s="5"/>
      <c r="AM9" s="6"/>
    </row>
    <row r="10" spans="1:39" x14ac:dyDescent="0.35">
      <c r="A10" s="18" t="s">
        <v>23</v>
      </c>
      <c r="B10" s="18" t="s">
        <v>24</v>
      </c>
      <c r="C10" s="1">
        <v>2487.2175285410212</v>
      </c>
      <c r="D10" s="1">
        <v>4834.2550041246122</v>
      </c>
      <c r="E10">
        <v>24031.614000000001</v>
      </c>
      <c r="F10">
        <f t="shared" si="0"/>
        <v>0.10349773130265079</v>
      </c>
      <c r="G10">
        <f t="shared" si="1"/>
        <v>0.20116231078464442</v>
      </c>
      <c r="H10" s="1">
        <f t="shared" si="2"/>
        <v>1.9436398098080072</v>
      </c>
      <c r="I10" s="1"/>
      <c r="J10" s="1"/>
      <c r="K10" s="1"/>
      <c r="L10" s="1">
        <f>F10/$I$11*100</f>
        <v>84.230457805011412</v>
      </c>
      <c r="M10" s="1">
        <f>G10/$J$11*100</f>
        <v>80.182260567283251</v>
      </c>
      <c r="N10" s="1">
        <f>H10/$K$11*100</f>
        <v>93.082734451096513</v>
      </c>
      <c r="O10" s="1"/>
      <c r="R10" s="5"/>
      <c r="AE10" s="6"/>
      <c r="AH10" s="5"/>
      <c r="AL10" s="1"/>
      <c r="AM10" s="6"/>
    </row>
    <row r="11" spans="1:39" x14ac:dyDescent="0.35">
      <c r="A11" s="18" t="s">
        <v>23</v>
      </c>
      <c r="B11" s="18" t="s">
        <v>25</v>
      </c>
      <c r="C11" s="1">
        <v>2692.2625773993805</v>
      </c>
      <c r="D11" s="1">
        <v>4910.4656990003878</v>
      </c>
      <c r="E11">
        <v>27453.543000000001</v>
      </c>
      <c r="F11">
        <f t="shared" si="0"/>
        <v>9.8066124922359943E-2</v>
      </c>
      <c r="G11">
        <f t="shared" si="1"/>
        <v>0.17886455307427487</v>
      </c>
      <c r="H11" s="1">
        <f t="shared" si="2"/>
        <v>1.8239178229575601</v>
      </c>
      <c r="I11" s="1">
        <f>AVERAGE(F4:F11)</f>
        <v>0.12287447320094352</v>
      </c>
      <c r="J11" s="1">
        <f t="shared" ref="J11:K11" si="3">AVERAGE(G4:G11)</f>
        <v>0.25088131634283783</v>
      </c>
      <c r="K11" s="1">
        <f t="shared" si="3"/>
        <v>2.088077688380706</v>
      </c>
      <c r="L11" s="1">
        <f>F11/$I$11*100</f>
        <v>79.810006397331122</v>
      </c>
      <c r="M11" s="1">
        <f>G11/$J$11*100</f>
        <v>71.294489235639375</v>
      </c>
      <c r="N11" s="1">
        <f>H11/$K$11*100</f>
        <v>87.349136150772225</v>
      </c>
      <c r="O11" s="1"/>
      <c r="R11" s="5"/>
      <c r="AE11" s="6"/>
      <c r="AH11" s="5"/>
      <c r="AL11" s="1"/>
      <c r="AM11" s="6"/>
    </row>
    <row r="12" spans="1:39" x14ac:dyDescent="0.35">
      <c r="A12" s="20" t="s">
        <v>26</v>
      </c>
      <c r="B12" s="20" t="s">
        <v>24</v>
      </c>
      <c r="C12" s="1">
        <v>2593.1373173858356</v>
      </c>
      <c r="D12" s="1">
        <v>5066.0001819681675</v>
      </c>
      <c r="E12">
        <v>26800.370999999999</v>
      </c>
      <c r="F12">
        <f t="shared" si="0"/>
        <v>9.675751568460883E-2</v>
      </c>
      <c r="G12">
        <f t="shared" si="1"/>
        <v>0.18902724077842681</v>
      </c>
      <c r="H12" s="1">
        <f t="shared" si="2"/>
        <v>1.9536181705468827</v>
      </c>
      <c r="I12" s="1"/>
      <c r="J12" s="1"/>
      <c r="K12" s="1"/>
      <c r="L12" s="1">
        <f>F12/$I$11*100</f>
        <v>78.745009572798594</v>
      </c>
      <c r="M12" s="1">
        <f>G12/$J$11*100</f>
        <v>75.345284190120665</v>
      </c>
      <c r="N12" s="1">
        <f>H12/$K$11*100</f>
        <v>93.560607510820347</v>
      </c>
      <c r="O12" s="1"/>
      <c r="R12" s="5"/>
      <c r="AE12" s="6"/>
      <c r="AH12" s="5"/>
      <c r="AL12" s="1"/>
      <c r="AM12" s="6"/>
    </row>
    <row r="13" spans="1:39" x14ac:dyDescent="0.35">
      <c r="A13" s="20" t="s">
        <v>26</v>
      </c>
      <c r="B13" s="20" t="s">
        <v>24</v>
      </c>
      <c r="C13" s="1">
        <v>2486.1760775445046</v>
      </c>
      <c r="D13" s="1">
        <v>5381.0893221079195</v>
      </c>
      <c r="E13">
        <v>28467.321</v>
      </c>
      <c r="F13">
        <f t="shared" si="0"/>
        <v>8.7334388702909715E-2</v>
      </c>
      <c r="G13">
        <f t="shared" si="1"/>
        <v>0.18902689586097404</v>
      </c>
      <c r="H13" s="1">
        <f t="shared" si="2"/>
        <v>2.1644039497888676</v>
      </c>
      <c r="I13" s="1"/>
      <c r="J13" s="1"/>
      <c r="K13" s="1"/>
      <c r="L13" s="1">
        <f>F13/$I$11*100</f>
        <v>71.076104277645115</v>
      </c>
      <c r="M13" s="1">
        <f>G13/$J$11*100</f>
        <v>75.34514670780122</v>
      </c>
      <c r="N13" s="1">
        <f>H13/$K$11*100</f>
        <v>103.65533628527741</v>
      </c>
      <c r="O13" s="1"/>
      <c r="R13" s="5"/>
      <c r="AE13" s="6"/>
      <c r="AH13" s="5"/>
      <c r="AL13" s="1"/>
      <c r="AM13" s="6"/>
    </row>
    <row r="14" spans="1:39" x14ac:dyDescent="0.35">
      <c r="A14" s="20" t="s">
        <v>27</v>
      </c>
      <c r="B14" s="18" t="s">
        <v>24</v>
      </c>
      <c r="C14" s="1">
        <v>3273.7855432469041</v>
      </c>
      <c r="D14" s="1">
        <v>12710.903999660326</v>
      </c>
      <c r="E14">
        <v>31880.906999999999</v>
      </c>
      <c r="F14">
        <f t="shared" si="0"/>
        <v>0.10268796754267073</v>
      </c>
      <c r="G14">
        <f t="shared" si="1"/>
        <v>0.3986995727461683</v>
      </c>
      <c r="H14" s="1">
        <f t="shared" si="2"/>
        <v>3.8826318437015863</v>
      </c>
      <c r="I14" s="1"/>
      <c r="J14" s="1"/>
      <c r="K14" s="1"/>
      <c r="L14" s="1">
        <f>F14/$I$11*100</f>
        <v>83.571440729385131</v>
      </c>
      <c r="M14" s="1">
        <f>G14/$J$11*100</f>
        <v>158.91959535214323</v>
      </c>
      <c r="N14" s="1">
        <f>H14/$K$11*100</f>
        <v>185.94288255206388</v>
      </c>
      <c r="O14" s="1"/>
      <c r="R14" s="5"/>
      <c r="AE14" s="6"/>
      <c r="AH14" s="5"/>
      <c r="AL14" s="1"/>
      <c r="AM14" s="6"/>
    </row>
    <row r="15" spans="1:39" x14ac:dyDescent="0.35">
      <c r="A15" s="20" t="s">
        <v>26</v>
      </c>
      <c r="B15" s="20" t="s">
        <v>25</v>
      </c>
      <c r="C15" s="1">
        <v>3110.0589142318113</v>
      </c>
      <c r="D15" s="1">
        <v>7997.0294303183236</v>
      </c>
      <c r="E15">
        <v>27316.35</v>
      </c>
      <c r="F15">
        <f t="shared" si="0"/>
        <v>0.11385338503247365</v>
      </c>
      <c r="G15">
        <f t="shared" si="1"/>
        <v>0.2927561489847042</v>
      </c>
      <c r="H15" s="1">
        <f t="shared" si="2"/>
        <v>2.5713433895812874</v>
      </c>
      <c r="I15" s="1"/>
      <c r="J15" s="1"/>
      <c r="K15" s="1"/>
      <c r="L15" s="1">
        <f>F15/$I$11*100</f>
        <v>92.658289444938518</v>
      </c>
      <c r="M15" s="1">
        <f>G15/$J$11*100</f>
        <v>116.69109252625371</v>
      </c>
      <c r="N15" s="1">
        <f>H15/$K$11*100</f>
        <v>123.1440479389132</v>
      </c>
      <c r="O15" s="1"/>
      <c r="R15" s="5"/>
      <c r="AE15" s="6"/>
      <c r="AH15" s="5"/>
      <c r="AL15" s="1"/>
      <c r="AM15" s="6"/>
    </row>
    <row r="16" spans="1:39" x14ac:dyDescent="0.35">
      <c r="A16" s="20" t="s">
        <v>28</v>
      </c>
      <c r="B16" s="20" t="s">
        <v>25</v>
      </c>
      <c r="C16" s="1">
        <v>2934.9211977554178</v>
      </c>
      <c r="D16" s="1">
        <v>5732.8456242721277</v>
      </c>
      <c r="E16">
        <v>27702.491999999998</v>
      </c>
      <c r="F16">
        <f t="shared" si="0"/>
        <v>0.10594430269144804</v>
      </c>
      <c r="G16">
        <f t="shared" si="1"/>
        <v>0.20694331846651659</v>
      </c>
      <c r="H16" s="1">
        <f t="shared" si="2"/>
        <v>1.953321822969734</v>
      </c>
      <c r="I16" s="1"/>
      <c r="J16" s="1"/>
      <c r="K16" s="1"/>
      <c r="L16" s="1">
        <f>F16/$I$11*100</f>
        <v>86.221572253002762</v>
      </c>
      <c r="M16" s="1">
        <f>G16/$J$11*100</f>
        <v>82.486540441983934</v>
      </c>
      <c r="N16" s="1">
        <f>H16/$K$11*100</f>
        <v>93.546415147250855</v>
      </c>
      <c r="O16" s="1"/>
      <c r="R16" s="5"/>
      <c r="AE16" s="6"/>
      <c r="AH16" s="5"/>
      <c r="AL16" s="1"/>
      <c r="AM16" s="6"/>
    </row>
    <row r="17" spans="1:39" x14ac:dyDescent="0.35">
      <c r="A17" s="20" t="s">
        <v>26</v>
      </c>
      <c r="B17" s="20" t="s">
        <v>25</v>
      </c>
      <c r="C17" s="1">
        <v>2761.9569828753874</v>
      </c>
      <c r="D17" s="1">
        <v>7353.9780182453414</v>
      </c>
      <c r="E17">
        <v>25599.007000000001</v>
      </c>
      <c r="F17">
        <f t="shared" si="0"/>
        <v>0.10789312971692172</v>
      </c>
      <c r="G17">
        <f t="shared" si="1"/>
        <v>0.28727590950091703</v>
      </c>
      <c r="H17" s="1">
        <f t="shared" si="2"/>
        <v>2.6625968702051774</v>
      </c>
      <c r="I17" s="1"/>
      <c r="J17" s="1"/>
      <c r="K17" s="1"/>
      <c r="L17" s="1">
        <f>F17/$I$11*100</f>
        <v>87.807603081624634</v>
      </c>
      <c r="M17" s="1">
        <f>G17/$J$11*100</f>
        <v>114.50669730556768</v>
      </c>
      <c r="N17" s="1">
        <f>H17/$K$11*100</f>
        <v>127.51426276050142</v>
      </c>
      <c r="O17" s="1"/>
      <c r="R17" s="5"/>
      <c r="AE17" s="6"/>
      <c r="AH17" s="5"/>
      <c r="AL17" s="1"/>
      <c r="AM17" s="6"/>
    </row>
    <row r="18" spans="1:39" x14ac:dyDescent="0.35">
      <c r="A18" s="20" t="s">
        <v>27</v>
      </c>
      <c r="B18" s="20" t="s">
        <v>25</v>
      </c>
      <c r="C18" s="1">
        <v>2596.1629801180343</v>
      </c>
      <c r="D18" s="1">
        <v>5752.672044836957</v>
      </c>
      <c r="E18">
        <v>23870.2</v>
      </c>
      <c r="F18">
        <f t="shared" si="0"/>
        <v>0.10876167690752629</v>
      </c>
      <c r="G18">
        <f t="shared" si="1"/>
        <v>0.24099806641071111</v>
      </c>
      <c r="H18" s="1">
        <f t="shared" si="2"/>
        <v>2.2158362509950789</v>
      </c>
      <c r="I18" s="1"/>
      <c r="J18" s="1"/>
      <c r="K18" s="1"/>
      <c r="L18" s="1">
        <f>F18/$I$11*100</f>
        <v>88.514460387278504</v>
      </c>
      <c r="M18" s="1">
        <f>G18/$J$11*100</f>
        <v>96.060587501613355</v>
      </c>
      <c r="N18" s="1">
        <f>H18/$K$11*100</f>
        <v>106.11847745537901</v>
      </c>
      <c r="O18" s="1"/>
      <c r="R18" s="5"/>
      <c r="AE18" s="6"/>
      <c r="AH18" s="5"/>
      <c r="AL18" s="1"/>
      <c r="AM18" s="6"/>
    </row>
    <row r="19" spans="1:39" x14ac:dyDescent="0.35">
      <c r="A19" s="18" t="s">
        <v>28</v>
      </c>
      <c r="B19" s="18" t="s">
        <v>25</v>
      </c>
      <c r="C19" s="1">
        <v>2779.291015625</v>
      </c>
      <c r="D19" s="1">
        <v>5536.8928268148293</v>
      </c>
      <c r="E19">
        <v>23258.785</v>
      </c>
      <c r="F19">
        <f t="shared" si="0"/>
        <v>0.1194942476842621</v>
      </c>
      <c r="G19">
        <f t="shared" si="1"/>
        <v>0.23805597871147738</v>
      </c>
      <c r="H19" s="1">
        <f t="shared" si="2"/>
        <v>1.9921961376792732</v>
      </c>
      <c r="I19" s="1"/>
      <c r="J19" s="1"/>
      <c r="K19" s="1"/>
      <c r="L19" s="1">
        <f>F19/$I$11*100</f>
        <v>97.249041701970469</v>
      </c>
      <c r="M19" s="1">
        <f>G19/$J$11*100</f>
        <v>94.887886504137199</v>
      </c>
      <c r="N19" s="1">
        <f>H19/$K$11*100</f>
        <v>95.408142559303514</v>
      </c>
      <c r="O19" s="1"/>
      <c r="R19" s="5"/>
      <c r="AE19" s="6"/>
      <c r="AH19" s="5"/>
      <c r="AL19" s="1"/>
      <c r="AM19" s="6"/>
    </row>
    <row r="20" spans="1:39" ht="16" thickBot="1" x14ac:dyDescent="0.4">
      <c r="A20" s="20" t="s">
        <v>27</v>
      </c>
      <c r="B20" s="13"/>
      <c r="C20" s="1">
        <v>3005.7078959462078</v>
      </c>
      <c r="D20" s="1">
        <v>7927.4254658385089</v>
      </c>
      <c r="E20">
        <v>22719.685000000001</v>
      </c>
      <c r="F20">
        <f t="shared" si="0"/>
        <v>0.13229531553567789</v>
      </c>
      <c r="G20">
        <f t="shared" si="1"/>
        <v>0.34892321200045284</v>
      </c>
      <c r="H20" s="1">
        <f t="shared" si="2"/>
        <v>2.6374570451540591</v>
      </c>
      <c r="I20" s="1"/>
      <c r="J20" s="1"/>
      <c r="K20" s="1"/>
      <c r="L20" s="1">
        <f>F20/$I$11*100</f>
        <v>107.66704596106624</v>
      </c>
      <c r="M20" s="1">
        <f>G20/$J$11*100</f>
        <v>139.07899443720927</v>
      </c>
      <c r="N20" s="1">
        <f>H20/$K$11*100</f>
        <v>126.31029294697336</v>
      </c>
      <c r="O20" s="1"/>
      <c r="R20" s="5"/>
      <c r="AE20" s="6"/>
      <c r="AH20" s="5"/>
      <c r="AL20" s="1"/>
      <c r="AM20" s="6"/>
    </row>
    <row r="21" spans="1:39" ht="16" thickBot="1" x14ac:dyDescent="0.4">
      <c r="A21" s="21" t="s">
        <v>28</v>
      </c>
      <c r="B21" s="13"/>
      <c r="C21" s="1">
        <v>2826.7511488970586</v>
      </c>
      <c r="D21" s="1">
        <v>4986.1949061044252</v>
      </c>
      <c r="E21">
        <v>27355.441999999999</v>
      </c>
      <c r="F21">
        <f t="shared" si="0"/>
        <v>0.10333414276022514</v>
      </c>
      <c r="G21">
        <f t="shared" si="1"/>
        <v>0.18227433159750903</v>
      </c>
      <c r="H21" s="1">
        <f t="shared" si="2"/>
        <v>1.7639313273295876</v>
      </c>
      <c r="I21" s="1"/>
      <c r="J21" s="1"/>
      <c r="K21" s="1"/>
      <c r="L21" s="1">
        <f>F21/$I$11*100</f>
        <v>84.097323120349827</v>
      </c>
      <c r="M21" s="1">
        <f>G21/$J$11*100</f>
        <v>72.653609385732395</v>
      </c>
      <c r="N21" s="1">
        <f>H21/$K$11*100</f>
        <v>84.476326582346061</v>
      </c>
      <c r="O21" s="1"/>
      <c r="P21" s="1"/>
      <c r="R21" s="7"/>
      <c r="S21" s="8"/>
      <c r="T21" s="25" t="s">
        <v>7</v>
      </c>
      <c r="U21" s="26"/>
      <c r="V21" s="27"/>
      <c r="W21" s="8"/>
      <c r="X21" s="8"/>
      <c r="Y21" s="8"/>
      <c r="Z21" s="8"/>
      <c r="AA21" s="25" t="s">
        <v>9</v>
      </c>
      <c r="AB21" s="26"/>
      <c r="AC21" s="27"/>
      <c r="AD21" s="8"/>
      <c r="AE21" s="9"/>
      <c r="AH21" s="5"/>
      <c r="AL21" s="1"/>
      <c r="AM21" s="6"/>
    </row>
    <row r="22" spans="1:39" x14ac:dyDescent="0.35">
      <c r="A22" s="20" t="s">
        <v>27</v>
      </c>
      <c r="B22" s="13"/>
      <c r="C22" s="1">
        <v>2835.2508646962078</v>
      </c>
      <c r="D22" s="1">
        <v>6418.2002317061342</v>
      </c>
      <c r="E22">
        <v>21081.764999999999</v>
      </c>
      <c r="F22">
        <f t="shared" si="0"/>
        <v>0.13448830611176094</v>
      </c>
      <c r="G22">
        <f t="shared" si="1"/>
        <v>0.30444321107393685</v>
      </c>
      <c r="H22" s="1">
        <f t="shared" si="2"/>
        <v>2.2637151130518509</v>
      </c>
      <c r="I22" s="1"/>
      <c r="J22" s="1"/>
      <c r="K22" s="1"/>
      <c r="L22" s="1">
        <f>F22/$I$11*100</f>
        <v>109.45178653325711</v>
      </c>
      <c r="M22" s="1">
        <f>G22/$J$11*100</f>
        <v>121.34949525611738</v>
      </c>
      <c r="N22" s="1">
        <f>H22/$K$11*100</f>
        <v>108.41144108997931</v>
      </c>
      <c r="O22" s="1"/>
      <c r="AH22" s="5"/>
      <c r="AM22" s="6"/>
    </row>
    <row r="23" spans="1:39" x14ac:dyDescent="0.35">
      <c r="A23" s="20" t="s">
        <v>27</v>
      </c>
      <c r="B23" s="13"/>
      <c r="C23" s="1">
        <v>3326.1543089686529</v>
      </c>
      <c r="D23" s="1">
        <v>9145.9370511451871</v>
      </c>
      <c r="E23">
        <v>27192.735000000001</v>
      </c>
      <c r="F23">
        <f t="shared" si="0"/>
        <v>0.12231775542138931</v>
      </c>
      <c r="G23">
        <f t="shared" si="1"/>
        <v>0.3363375199716096</v>
      </c>
      <c r="H23" s="1">
        <f t="shared" si="2"/>
        <v>2.7497031711619795</v>
      </c>
      <c r="I23" s="1"/>
      <c r="J23" s="1"/>
      <c r="K23" s="1"/>
      <c r="L23" s="1">
        <f>F23/$I$11*100</f>
        <v>99.546921532966593</v>
      </c>
      <c r="M23" s="1">
        <f>G23/$J$11*100</f>
        <v>134.06240244370886</v>
      </c>
      <c r="N23" s="1">
        <f>H23/$K$11*100</f>
        <v>131.68586525601739</v>
      </c>
      <c r="O23" s="1"/>
      <c r="AH23" s="5"/>
      <c r="AM23" s="6"/>
    </row>
    <row r="24" spans="1:39" x14ac:dyDescent="0.35">
      <c r="A24" s="18" t="s">
        <v>28</v>
      </c>
      <c r="B24" s="18" t="s">
        <v>25</v>
      </c>
      <c r="C24" s="1">
        <v>6661.7490808823532</v>
      </c>
      <c r="D24" s="1">
        <v>6080.967136548913</v>
      </c>
      <c r="E24">
        <v>21550.3</v>
      </c>
      <c r="F24">
        <f t="shared" si="0"/>
        <v>0.30912558437155646</v>
      </c>
      <c r="G24">
        <f t="shared" si="1"/>
        <v>0.28217552129431672</v>
      </c>
      <c r="H24" s="1">
        <f t="shared" si="2"/>
        <v>0.91281839990038849</v>
      </c>
      <c r="I24" s="1"/>
      <c r="J24" s="1"/>
      <c r="K24" s="1"/>
      <c r="L24" s="1">
        <f>F24/$I$11*100</f>
        <v>251.57835986488914</v>
      </c>
      <c r="M24" s="1">
        <f>G24/$J$11*100</f>
        <v>112.47370884674181</v>
      </c>
      <c r="N24" s="1">
        <f>H24/$K$11*100</f>
        <v>43.715729782462006</v>
      </c>
      <c r="O24" s="1"/>
      <c r="AH24" s="5"/>
      <c r="AM24" s="6"/>
    </row>
    <row r="25" spans="1:39" ht="16" thickBot="1" x14ac:dyDescent="0.4">
      <c r="AH25" s="5"/>
      <c r="AM25" s="6"/>
    </row>
    <row r="26" spans="1:39" ht="16" thickBot="1" x14ac:dyDescent="0.4">
      <c r="AH26" s="7"/>
      <c r="AI26" s="25" t="s">
        <v>31</v>
      </c>
      <c r="AJ26" s="26"/>
      <c r="AK26" s="26"/>
      <c r="AL26" s="27"/>
      <c r="AM26" s="9"/>
    </row>
    <row r="27" spans="1:39" x14ac:dyDescent="0.35">
      <c r="N27" s="12"/>
      <c r="O27" s="12"/>
      <c r="AL27" s="1"/>
    </row>
    <row r="28" spans="1:39" x14ac:dyDescent="0.35">
      <c r="N28" s="12"/>
      <c r="O28" s="12"/>
    </row>
    <row r="29" spans="1:39" ht="16" thickBot="1" x14ac:dyDescent="0.4">
      <c r="C29" s="24" t="s">
        <v>22</v>
      </c>
      <c r="D29" s="24"/>
      <c r="E29" s="15"/>
      <c r="F29" s="15" t="s">
        <v>14</v>
      </c>
      <c r="G29" s="15"/>
      <c r="H29" s="15"/>
      <c r="I29" s="15" t="s">
        <v>15</v>
      </c>
      <c r="J29" s="15"/>
      <c r="K29" s="15"/>
      <c r="L29" s="15" t="s">
        <v>16</v>
      </c>
      <c r="M29" s="15"/>
      <c r="N29" s="15"/>
      <c r="O29" s="12"/>
    </row>
    <row r="30" spans="1:39" ht="16.5" thickTop="1" thickBot="1" x14ac:dyDescent="0.4">
      <c r="A30" s="15" t="s">
        <v>20</v>
      </c>
      <c r="B30" s="15" t="s">
        <v>21</v>
      </c>
      <c r="C30" s="16" t="s">
        <v>0</v>
      </c>
      <c r="D30" s="16" t="s">
        <v>1</v>
      </c>
      <c r="E30" s="16" t="s">
        <v>5</v>
      </c>
      <c r="F30" s="15" t="s">
        <v>17</v>
      </c>
      <c r="G30" s="15" t="s">
        <v>18</v>
      </c>
      <c r="H30" s="15" t="s">
        <v>19</v>
      </c>
      <c r="I30" s="15" t="s">
        <v>17</v>
      </c>
      <c r="J30" s="15" t="s">
        <v>18</v>
      </c>
      <c r="K30" s="15" t="s">
        <v>19</v>
      </c>
      <c r="L30" s="15" t="s">
        <v>17</v>
      </c>
      <c r="M30" s="15" t="s">
        <v>18</v>
      </c>
      <c r="N30" s="15" t="s">
        <v>19</v>
      </c>
      <c r="O30" s="12"/>
    </row>
    <row r="31" spans="1:39" ht="16" thickTop="1" x14ac:dyDescent="0.35">
      <c r="A31" s="18" t="s">
        <v>23</v>
      </c>
      <c r="B31" s="18" t="s">
        <v>24</v>
      </c>
      <c r="C31" s="1">
        <v>2231.9613486842109</v>
      </c>
      <c r="D31" s="1">
        <v>6102.1830026726975</v>
      </c>
      <c r="E31">
        <v>24888.002</v>
      </c>
      <c r="F31">
        <f>C31/E31</f>
        <v>8.9680214132263847E-2</v>
      </c>
      <c r="G31">
        <f>D31/E31</f>
        <v>0.24518573257398071</v>
      </c>
      <c r="H31" s="1">
        <f>D31/C31</f>
        <v>2.7340003025903945</v>
      </c>
      <c r="I31" s="1"/>
      <c r="J31" s="1"/>
      <c r="K31" s="1"/>
      <c r="L31">
        <f>F31/$I$38*100</f>
        <v>106.11188712854313</v>
      </c>
      <c r="M31">
        <f>G31/$J$38*100</f>
        <v>74.047702410897955</v>
      </c>
      <c r="N31">
        <f>H31/$K$38*100</f>
        <v>69.26327043366841</v>
      </c>
      <c r="O31" s="12"/>
    </row>
    <row r="32" spans="1:39" x14ac:dyDescent="0.35">
      <c r="A32" s="18" t="s">
        <v>23</v>
      </c>
      <c r="B32" s="18" t="s">
        <v>25</v>
      </c>
      <c r="C32" s="1">
        <v>1588.0376765256351</v>
      </c>
      <c r="D32" s="1">
        <v>4526.072548314145</v>
      </c>
      <c r="E32">
        <v>21481.428</v>
      </c>
      <c r="F32">
        <f t="shared" ref="F32:F50" si="4">C32/E32</f>
        <v>7.3926075888699538E-2</v>
      </c>
      <c r="G32">
        <f t="shared" ref="G32:G50" si="5">D32/E32</f>
        <v>0.21069700526027157</v>
      </c>
      <c r="H32" s="1">
        <f t="shared" ref="H32:H50" si="6">D32/C32</f>
        <v>2.8501040090033922</v>
      </c>
      <c r="I32" s="1"/>
      <c r="J32" s="1"/>
      <c r="K32" s="1"/>
      <c r="L32">
        <f>F32/$I$38*100</f>
        <v>87.471194136406965</v>
      </c>
      <c r="M32">
        <f>G32/$J$38*100</f>
        <v>63.631880128557071</v>
      </c>
      <c r="N32">
        <f>H32/$K$38*100</f>
        <v>72.204646266002953</v>
      </c>
      <c r="O32" s="12"/>
    </row>
    <row r="33" spans="1:15" x14ac:dyDescent="0.35">
      <c r="A33" s="17" t="s">
        <v>23</v>
      </c>
      <c r="B33" s="17" t="s">
        <v>24</v>
      </c>
      <c r="C33" s="1">
        <v>1849.8171470905172</v>
      </c>
      <c r="D33" s="1">
        <v>5623.0836245888158</v>
      </c>
      <c r="E33">
        <v>22060.713</v>
      </c>
      <c r="F33">
        <f t="shared" si="4"/>
        <v>8.3851194976813176E-2</v>
      </c>
      <c r="G33">
        <f t="shared" si="5"/>
        <v>0.25489129134624144</v>
      </c>
      <c r="H33" s="1">
        <f t="shared" si="6"/>
        <v>3.0398051144855462</v>
      </c>
      <c r="I33" s="1"/>
      <c r="J33" s="1"/>
      <c r="K33" s="1"/>
      <c r="L33">
        <f>F33/$I$38*100</f>
        <v>99.214844913846051</v>
      </c>
      <c r="M33">
        <f>G33/$J$38*100</f>
        <v>76.978844937647523</v>
      </c>
      <c r="N33">
        <f>H33/$K$38*100</f>
        <v>77.010541480472071</v>
      </c>
      <c r="O33" s="12"/>
    </row>
    <row r="34" spans="1:15" x14ac:dyDescent="0.35">
      <c r="A34" s="17" t="s">
        <v>23</v>
      </c>
      <c r="B34" s="17" t="s">
        <v>25</v>
      </c>
      <c r="C34" s="1">
        <v>2328.9314633904269</v>
      </c>
      <c r="D34" s="1">
        <v>7384.6597964638158</v>
      </c>
      <c r="E34">
        <v>23227.186000000002</v>
      </c>
      <c r="F34">
        <f t="shared" si="4"/>
        <v>0.10026748239715422</v>
      </c>
      <c r="G34">
        <f t="shared" si="5"/>
        <v>0.31793174586296485</v>
      </c>
      <c r="H34" s="1">
        <f t="shared" si="6"/>
        <v>3.17083603040569</v>
      </c>
      <c r="I34" s="1"/>
      <c r="J34" s="1"/>
      <c r="K34" s="1"/>
      <c r="L34">
        <f>F34/$I$38*100</f>
        <v>118.63900948205099</v>
      </c>
      <c r="M34">
        <f>G34/$J$38*100</f>
        <v>96.017476455464703</v>
      </c>
      <c r="N34">
        <f>H34/$K$38*100</f>
        <v>80.330083821396187</v>
      </c>
      <c r="O34" s="12"/>
    </row>
    <row r="35" spans="1:15" x14ac:dyDescent="0.35">
      <c r="A35" s="17" t="s">
        <v>23</v>
      </c>
      <c r="B35" s="17" t="s">
        <v>25</v>
      </c>
      <c r="C35" s="1">
        <v>1425.344139916062</v>
      </c>
      <c r="D35" s="1">
        <v>6505.5820826480267</v>
      </c>
      <c r="E35">
        <v>17987.571</v>
      </c>
      <c r="F35">
        <f t="shared" si="4"/>
        <v>7.9240501116913567E-2</v>
      </c>
      <c r="G35">
        <f t="shared" si="5"/>
        <v>0.36167096061208193</v>
      </c>
      <c r="H35" s="1">
        <f t="shared" si="6"/>
        <v>4.5642184932483314</v>
      </c>
      <c r="I35" s="1"/>
      <c r="J35" s="1"/>
      <c r="K35" s="1"/>
      <c r="L35">
        <f>F35/$I$38*100</f>
        <v>93.759355861106158</v>
      </c>
      <c r="M35">
        <f>G35/$J$38*100</f>
        <v>109.227006730444</v>
      </c>
      <c r="N35">
        <f>H35/$K$38*100</f>
        <v>115.63008954925213</v>
      </c>
      <c r="O35" s="12"/>
    </row>
    <row r="36" spans="1:15" x14ac:dyDescent="0.35">
      <c r="A36" s="18" t="s">
        <v>23</v>
      </c>
      <c r="B36" s="18" t="s">
        <v>25</v>
      </c>
      <c r="C36" s="1">
        <v>1650.5751651826222</v>
      </c>
      <c r="D36" s="1">
        <v>6882.9972502055916</v>
      </c>
      <c r="E36">
        <v>17807.871999999999</v>
      </c>
      <c r="F36">
        <f t="shared" si="4"/>
        <v>9.2687950878275763E-2</v>
      </c>
      <c r="G36">
        <f t="shared" si="5"/>
        <v>0.38651430391040503</v>
      </c>
      <c r="H36" s="1">
        <f t="shared" si="6"/>
        <v>4.1700598648253902</v>
      </c>
      <c r="I36" s="1"/>
      <c r="J36" s="1"/>
      <c r="K36" s="1"/>
      <c r="L36">
        <f>F36/$I$38*100</f>
        <v>109.67071696847286</v>
      </c>
      <c r="M36">
        <f>G36/$J$38*100</f>
        <v>116.72985965803409</v>
      </c>
      <c r="N36">
        <f>H36/$K$38*100</f>
        <v>105.64445946415108</v>
      </c>
      <c r="O36" s="12"/>
    </row>
    <row r="37" spans="1:15" x14ac:dyDescent="0.35">
      <c r="A37" s="18" t="s">
        <v>23</v>
      </c>
      <c r="B37" s="18" t="s">
        <v>24</v>
      </c>
      <c r="C37" s="1">
        <v>1530.1457541685568</v>
      </c>
      <c r="D37" s="1">
        <v>6636.2602025082233</v>
      </c>
      <c r="E37">
        <v>20400.599999999999</v>
      </c>
      <c r="F37">
        <f t="shared" si="4"/>
        <v>7.5004938784572844E-2</v>
      </c>
      <c r="G37">
        <f t="shared" si="5"/>
        <v>0.32529730510417459</v>
      </c>
      <c r="H37" s="1">
        <f t="shared" si="6"/>
        <v>4.3370118071622548</v>
      </c>
      <c r="I37" s="1"/>
      <c r="J37" s="1"/>
      <c r="K37" s="1"/>
      <c r="L37">
        <f>F37/$I$38*100</f>
        <v>88.747731875994006</v>
      </c>
      <c r="M37">
        <f>G37/$J$38*100</f>
        <v>98.241923747145393</v>
      </c>
      <c r="N37">
        <f>H37/$K$38*100</f>
        <v>109.87402649109993</v>
      </c>
      <c r="O37" s="12"/>
    </row>
    <row r="38" spans="1:15" x14ac:dyDescent="0.35">
      <c r="A38" s="20" t="s">
        <v>23</v>
      </c>
      <c r="B38" s="20" t="s">
        <v>24</v>
      </c>
      <c r="C38" s="1">
        <v>1417.8341474308072</v>
      </c>
      <c r="D38" s="1">
        <v>9516.54826274671</v>
      </c>
      <c r="E38">
        <v>17405.328000000001</v>
      </c>
      <c r="F38">
        <f t="shared" si="4"/>
        <v>8.1459777571029235E-2</v>
      </c>
      <c r="G38">
        <f t="shared" si="5"/>
        <v>0.54676063919891138</v>
      </c>
      <c r="H38" s="1">
        <f t="shared" si="6"/>
        <v>6.7120320666498365</v>
      </c>
      <c r="I38" s="1">
        <f>AVERAGE(F31:F38)</f>
        <v>8.4514766968215277E-2</v>
      </c>
      <c r="J38" s="1">
        <f t="shared" ref="J38" si="7">AVERAGE(G31:G38)</f>
        <v>0.33111862298362893</v>
      </c>
      <c r="K38" s="1">
        <f t="shared" ref="K38" si="8">AVERAGE(H31:H38)</f>
        <v>3.9472584610463546</v>
      </c>
      <c r="L38">
        <f>F38/$I$38*100</f>
        <v>96.385259633579807</v>
      </c>
      <c r="M38">
        <f>G38/$J$38*100</f>
        <v>165.12530593180927</v>
      </c>
      <c r="N38">
        <f>H38/$K$38*100</f>
        <v>170.04288249395719</v>
      </c>
      <c r="O38" s="12"/>
    </row>
    <row r="39" spans="1:15" x14ac:dyDescent="0.35">
      <c r="A39" s="17" t="s">
        <v>28</v>
      </c>
      <c r="B39" s="17" t="s">
        <v>24</v>
      </c>
      <c r="C39" s="1">
        <v>1651.8027840006807</v>
      </c>
      <c r="D39" s="1">
        <v>5223.148154810855</v>
      </c>
      <c r="E39">
        <v>17771.692000000003</v>
      </c>
      <c r="F39">
        <f t="shared" si="4"/>
        <v>9.2945724245090483E-2</v>
      </c>
      <c r="G39">
        <f t="shared" si="5"/>
        <v>0.29390269394781621</v>
      </c>
      <c r="H39" s="1">
        <f t="shared" si="6"/>
        <v>3.1620894488144309</v>
      </c>
      <c r="I39" s="1"/>
      <c r="J39" s="1"/>
      <c r="K39" s="1"/>
      <c r="L39">
        <f>F39/$I$38*100</f>
        <v>109.97572090572758</v>
      </c>
      <c r="M39">
        <f>G39/$J$38*100</f>
        <v>88.76054487649499</v>
      </c>
      <c r="N39">
        <f>H39/$K$38*100</f>
        <v>80.108497581792804</v>
      </c>
      <c r="O39" s="12"/>
    </row>
    <row r="40" spans="1:15" x14ac:dyDescent="0.35">
      <c r="A40" s="18" t="s">
        <v>28</v>
      </c>
      <c r="B40" s="18" t="s">
        <v>25</v>
      </c>
      <c r="C40" s="1">
        <v>1397.8615656193288</v>
      </c>
      <c r="D40" s="1">
        <v>9409.3420538651317</v>
      </c>
      <c r="E40">
        <v>17986.55</v>
      </c>
      <c r="F40">
        <f t="shared" si="4"/>
        <v>7.7717047772881895E-2</v>
      </c>
      <c r="G40">
        <f t="shared" si="5"/>
        <v>0.5231321211608192</v>
      </c>
      <c r="H40" s="1">
        <f t="shared" si="6"/>
        <v>6.7312402639071642</v>
      </c>
      <c r="I40" s="1"/>
      <c r="J40" s="1"/>
      <c r="K40" s="1"/>
      <c r="L40">
        <f>F40/$I$38*100</f>
        <v>91.95676751035721</v>
      </c>
      <c r="M40">
        <f>G40/$J$38*100</f>
        <v>157.98933821571364</v>
      </c>
      <c r="N40">
        <f>H40/$K$38*100</f>
        <v>170.52950371339051</v>
      </c>
      <c r="O40" s="12"/>
    </row>
    <row r="41" spans="1:15" x14ac:dyDescent="0.35">
      <c r="A41" s="18" t="s">
        <v>28</v>
      </c>
      <c r="B41" s="18" t="s">
        <v>24</v>
      </c>
      <c r="C41" s="1">
        <v>1517.871086660617</v>
      </c>
      <c r="D41" s="1">
        <v>5761.2197265625</v>
      </c>
      <c r="E41">
        <v>18771.135999999999</v>
      </c>
      <c r="F41">
        <f t="shared" si="4"/>
        <v>8.086197269364076E-2</v>
      </c>
      <c r="G41">
        <f t="shared" si="5"/>
        <v>0.30691907653124989</v>
      </c>
      <c r="H41" s="1">
        <f t="shared" si="6"/>
        <v>3.7955922457403388</v>
      </c>
      <c r="I41" s="1"/>
      <c r="J41" s="1"/>
      <c r="K41" s="1"/>
      <c r="L41">
        <f>F41/$I$38*100</f>
        <v>95.677921852463626</v>
      </c>
      <c r="M41">
        <f>G41/$J$38*100</f>
        <v>92.691577950426691</v>
      </c>
      <c r="N41">
        <f>H41/$K$38*100</f>
        <v>96.157682178587024</v>
      </c>
      <c r="O41" s="12"/>
    </row>
    <row r="42" spans="1:15" x14ac:dyDescent="0.35">
      <c r="A42" s="18" t="s">
        <v>28</v>
      </c>
      <c r="B42" s="18" t="s">
        <v>25</v>
      </c>
      <c r="C42" s="1">
        <v>1142.0468111955533</v>
      </c>
      <c r="D42" s="1">
        <v>7337.319541529605</v>
      </c>
      <c r="E42">
        <v>17771.692000000003</v>
      </c>
      <c r="F42">
        <f t="shared" si="4"/>
        <v>6.4262131663971739E-2</v>
      </c>
      <c r="G42">
        <f t="shared" si="5"/>
        <v>0.41286555841332406</v>
      </c>
      <c r="H42" s="1">
        <f t="shared" si="6"/>
        <v>6.4247099765100888</v>
      </c>
      <c r="I42" s="1"/>
      <c r="J42" s="1"/>
      <c r="K42" s="1"/>
      <c r="L42">
        <f>F42/$I$38*100</f>
        <v>76.03657203260083</v>
      </c>
      <c r="M42">
        <f>G42/$J$38*100</f>
        <v>124.688111678254</v>
      </c>
      <c r="N42">
        <f>H42/$K$38*100</f>
        <v>162.76385344188992</v>
      </c>
      <c r="O42" s="12"/>
    </row>
    <row r="43" spans="1:15" x14ac:dyDescent="0.35">
      <c r="A43" s="18" t="s">
        <v>28</v>
      </c>
      <c r="B43" s="18" t="s">
        <v>25</v>
      </c>
      <c r="C43" s="1">
        <v>849.0705322708709</v>
      </c>
      <c r="D43" s="1">
        <v>4572.3388671875</v>
      </c>
      <c r="E43">
        <v>16621.871999999999</v>
      </c>
      <c r="F43">
        <f t="shared" si="4"/>
        <v>5.1081522723245065E-2</v>
      </c>
      <c r="G43">
        <f t="shared" si="5"/>
        <v>0.27507965812680424</v>
      </c>
      <c r="H43" s="1">
        <f t="shared" si="6"/>
        <v>5.385110769253302</v>
      </c>
      <c r="I43" s="1"/>
      <c r="J43" s="1"/>
      <c r="K43" s="1"/>
      <c r="L43">
        <f>F43/$I$38*100</f>
        <v>60.440943702129658</v>
      </c>
      <c r="M43">
        <f>G43/$J$38*100</f>
        <v>83.075864367920076</v>
      </c>
      <c r="N43">
        <f>H43/$K$38*100</f>
        <v>136.42660652694622</v>
      </c>
      <c r="O43" s="12"/>
    </row>
    <row r="44" spans="1:15" x14ac:dyDescent="0.35">
      <c r="A44" s="20" t="s">
        <v>28</v>
      </c>
      <c r="B44" s="20" t="s">
        <v>25</v>
      </c>
      <c r="C44" s="1">
        <v>1320.6523898309888</v>
      </c>
      <c r="D44" s="1">
        <v>5288.3083367598683</v>
      </c>
      <c r="E44">
        <v>19495.741999999998</v>
      </c>
      <c r="F44">
        <f t="shared" si="4"/>
        <v>6.7740555339262737E-2</v>
      </c>
      <c r="G44">
        <f t="shared" si="5"/>
        <v>0.27125453018201967</v>
      </c>
      <c r="H44" s="1">
        <f t="shared" si="6"/>
        <v>4.0043151229496825</v>
      </c>
      <c r="I44" s="1"/>
      <c r="J44" s="1"/>
      <c r="K44" s="1"/>
      <c r="L44">
        <f>F44/$I$38*100</f>
        <v>80.152330497153159</v>
      </c>
      <c r="M44">
        <f>G44/$J$38*100</f>
        <v>81.920650592772901</v>
      </c>
      <c r="N44">
        <f>H44/$K$38*100</f>
        <v>101.44547570082865</v>
      </c>
      <c r="O44" s="12"/>
    </row>
    <row r="45" spans="1:15" x14ac:dyDescent="0.35">
      <c r="A45" s="21" t="s">
        <v>28</v>
      </c>
      <c r="B45" s="20" t="s">
        <v>25</v>
      </c>
      <c r="C45" s="1">
        <v>1238.8520055864337</v>
      </c>
      <c r="D45" s="1">
        <v>7447.6104543585525</v>
      </c>
      <c r="E45">
        <v>18627.571</v>
      </c>
      <c r="F45">
        <f t="shared" si="4"/>
        <v>6.6506363367850471E-2</v>
      </c>
      <c r="G45">
        <f t="shared" si="5"/>
        <v>0.3998165114688626</v>
      </c>
      <c r="H45" s="1">
        <f t="shared" si="6"/>
        <v>6.011703109632605</v>
      </c>
      <c r="I45" s="1"/>
      <c r="J45" s="1"/>
      <c r="K45" s="1"/>
      <c r="L45">
        <f>F45/$I$38*100</f>
        <v>78.692003484861416</v>
      </c>
      <c r="M45">
        <f>G45/$J$38*100</f>
        <v>120.74721375264666</v>
      </c>
      <c r="N45">
        <f>H45/$K$38*100</f>
        <v>152.30072134772243</v>
      </c>
      <c r="O45" s="12"/>
    </row>
    <row r="46" spans="1:15" x14ac:dyDescent="0.35">
      <c r="A46" s="22" t="s">
        <v>28</v>
      </c>
      <c r="B46" s="22" t="s">
        <v>24</v>
      </c>
      <c r="C46" s="1">
        <v>1441.4590907157444</v>
      </c>
      <c r="D46" s="1">
        <v>9265.5433028371717</v>
      </c>
      <c r="E46">
        <v>18947.084999999999</v>
      </c>
      <c r="F46">
        <f t="shared" si="4"/>
        <v>7.6078145567813962E-2</v>
      </c>
      <c r="G46">
        <f t="shared" si="5"/>
        <v>0.48902210038310234</v>
      </c>
      <c r="H46" s="1">
        <f t="shared" si="6"/>
        <v>6.4278919620510662</v>
      </c>
      <c r="I46" s="1"/>
      <c r="J46" s="1"/>
      <c r="K46" s="1"/>
      <c r="L46">
        <f>F46/$I$38*100</f>
        <v>90.017577160717721</v>
      </c>
      <c r="M46">
        <f>G46/$J$38*100</f>
        <v>147.6878877958128</v>
      </c>
      <c r="N46">
        <f>H46/$K$38*100</f>
        <v>162.84446598784757</v>
      </c>
      <c r="O46" s="12"/>
    </row>
    <row r="47" spans="1:15" x14ac:dyDescent="0.35">
      <c r="A47" s="17" t="s">
        <v>28</v>
      </c>
      <c r="B47" s="17" t="s">
        <v>24</v>
      </c>
      <c r="C47" s="1">
        <v>1209.5093119044923</v>
      </c>
      <c r="D47" s="1">
        <v>6595.4599609375</v>
      </c>
      <c r="E47">
        <v>15632.943000000001</v>
      </c>
      <c r="F47">
        <f t="shared" si="4"/>
        <v>7.7369265141214436E-2</v>
      </c>
      <c r="G47">
        <f t="shared" si="5"/>
        <v>0.42189496635006596</v>
      </c>
      <c r="H47" s="1">
        <f t="shared" si="6"/>
        <v>5.4530046987007443</v>
      </c>
      <c r="I47" s="1"/>
      <c r="J47" s="1"/>
      <c r="K47" s="1"/>
      <c r="L47">
        <f>F47/$I$38*100</f>
        <v>91.545262344877358</v>
      </c>
      <c r="M47">
        <f>G47/$J$38*100</f>
        <v>127.41505220952951</v>
      </c>
      <c r="N47">
        <f>H47/$K$38*100</f>
        <v>138.14663398695308</v>
      </c>
      <c r="O47" s="12"/>
    </row>
    <row r="48" spans="1:15" x14ac:dyDescent="0.35">
      <c r="A48" s="18" t="s">
        <v>28</v>
      </c>
      <c r="B48" s="18" t="s">
        <v>25</v>
      </c>
      <c r="C48" s="1">
        <v>1140.5500368647909</v>
      </c>
      <c r="D48" s="1">
        <v>7353.6824629934208</v>
      </c>
      <c r="E48">
        <v>14353.620999999999</v>
      </c>
      <c r="F48">
        <f t="shared" si="4"/>
        <v>7.946078810808721E-2</v>
      </c>
      <c r="G48">
        <f t="shared" si="5"/>
        <v>0.51232246295157302</v>
      </c>
      <c r="H48" s="1">
        <f t="shared" si="6"/>
        <v>6.447487813167446</v>
      </c>
      <c r="I48" s="1"/>
      <c r="J48" s="1"/>
      <c r="K48" s="1"/>
      <c r="L48">
        <f>F48/$I$38*100</f>
        <v>94.020004974954503</v>
      </c>
      <c r="M48">
        <f>G48/$J$38*100</f>
        <v>154.7247504036954</v>
      </c>
      <c r="N48">
        <f>H48/$K$38*100</f>
        <v>163.34090804528469</v>
      </c>
      <c r="O48" s="12"/>
    </row>
    <row r="49" spans="1:15" x14ac:dyDescent="0.35">
      <c r="A49" s="18" t="s">
        <v>28</v>
      </c>
      <c r="B49" s="18" t="s">
        <v>24</v>
      </c>
      <c r="C49" s="1">
        <v>1533.0758847549905</v>
      </c>
      <c r="D49" s="1">
        <v>4927.4727076480267</v>
      </c>
      <c r="E49">
        <v>14595.134999999998</v>
      </c>
      <c r="F49">
        <f t="shared" si="4"/>
        <v>0.10504019899473288</v>
      </c>
      <c r="G49">
        <f t="shared" si="5"/>
        <v>0.33761062899713001</v>
      </c>
      <c r="H49" s="1">
        <f t="shared" si="6"/>
        <v>3.214108810038137</v>
      </c>
      <c r="I49" s="1"/>
      <c r="J49" s="1"/>
      <c r="K49" s="1"/>
      <c r="L49">
        <f>F49/$I$38*100</f>
        <v>124.28620791705775</v>
      </c>
      <c r="M49">
        <f>G49/$J$38*100</f>
        <v>101.9606284765874</v>
      </c>
      <c r="N49">
        <f>H49/$K$38*100</f>
        <v>81.426358110487868</v>
      </c>
      <c r="O49" s="12"/>
    </row>
    <row r="50" spans="1:15" x14ac:dyDescent="0.35">
      <c r="A50" s="18" t="s">
        <v>28</v>
      </c>
      <c r="B50" s="18" t="s">
        <v>25</v>
      </c>
      <c r="C50" s="1">
        <v>1900.9859133960981</v>
      </c>
      <c r="D50" s="1">
        <v>4333.6103515625</v>
      </c>
      <c r="E50">
        <v>15292.772000000001</v>
      </c>
      <c r="F50">
        <f t="shared" si="4"/>
        <v>0.12430616982951802</v>
      </c>
      <c r="G50">
        <f t="shared" si="5"/>
        <v>0.28337637882540195</v>
      </c>
      <c r="H50" s="1">
        <f t="shared" si="6"/>
        <v>2.2796646314019946</v>
      </c>
      <c r="I50" s="1"/>
      <c r="J50" s="1"/>
      <c r="K50" s="1"/>
      <c r="L50">
        <f>F50/$I$38*100</f>
        <v>147.08218964416915</v>
      </c>
      <c r="M50">
        <f>G50/$J$38*100</f>
        <v>85.581528538614563</v>
      </c>
      <c r="N50">
        <f>H50/$K$38*100</f>
        <v>57.753112797120778</v>
      </c>
      <c r="O50" s="12"/>
    </row>
    <row r="51" spans="1:15" x14ac:dyDescent="0.35">
      <c r="H51" s="1"/>
      <c r="I51" s="1"/>
      <c r="J51" s="1"/>
      <c r="K51" s="1"/>
      <c r="N51" s="12"/>
      <c r="O51" s="12"/>
    </row>
    <row r="52" spans="1:15" x14ac:dyDescent="0.35">
      <c r="I52" s="23"/>
      <c r="N52" s="12"/>
      <c r="O52" s="12"/>
    </row>
    <row r="53" spans="1:15" x14ac:dyDescent="0.35">
      <c r="I53" s="23"/>
      <c r="N53" s="12"/>
      <c r="O53" s="12"/>
    </row>
    <row r="54" spans="1:15" x14ac:dyDescent="0.35">
      <c r="I54" s="23"/>
      <c r="N54" s="14"/>
      <c r="O54" s="14"/>
    </row>
    <row r="55" spans="1:15" x14ac:dyDescent="0.35">
      <c r="I55" s="23"/>
      <c r="N55" s="14"/>
      <c r="O55" s="14"/>
    </row>
    <row r="56" spans="1:15" x14ac:dyDescent="0.35">
      <c r="I56" s="23"/>
      <c r="N56" s="14"/>
      <c r="O56" s="14"/>
    </row>
    <row r="57" spans="1:15" x14ac:dyDescent="0.35">
      <c r="I57" s="23"/>
      <c r="N57" s="14"/>
      <c r="O57" s="14"/>
    </row>
    <row r="58" spans="1:15" x14ac:dyDescent="0.35">
      <c r="I58" s="23"/>
      <c r="N58" s="14"/>
      <c r="O58" s="14"/>
    </row>
    <row r="59" spans="1:15" x14ac:dyDescent="0.35">
      <c r="I59" s="23"/>
      <c r="N59" s="14"/>
      <c r="O59" s="14"/>
    </row>
    <row r="60" spans="1:15" x14ac:dyDescent="0.35">
      <c r="I60" s="23"/>
      <c r="N60" s="14"/>
      <c r="O60" s="14"/>
    </row>
    <row r="61" spans="1:15" x14ac:dyDescent="0.35">
      <c r="I61" s="23"/>
      <c r="N61" s="14"/>
      <c r="O61" s="14"/>
    </row>
    <row r="62" spans="1:15" x14ac:dyDescent="0.35">
      <c r="I62" s="23"/>
      <c r="N62" s="14"/>
      <c r="O62" s="14"/>
    </row>
    <row r="63" spans="1:15" x14ac:dyDescent="0.35">
      <c r="I63" s="23"/>
      <c r="N63" s="14"/>
      <c r="O63" s="14"/>
    </row>
    <row r="64" spans="1:15" x14ac:dyDescent="0.35">
      <c r="I64" s="23"/>
    </row>
    <row r="65" spans="9:9" x14ac:dyDescent="0.35">
      <c r="I65" s="23"/>
    </row>
    <row r="66" spans="9:9" x14ac:dyDescent="0.35">
      <c r="I66" s="23"/>
    </row>
    <row r="67" spans="9:9" x14ac:dyDescent="0.35">
      <c r="I67" s="23"/>
    </row>
    <row r="68" spans="9:9" x14ac:dyDescent="0.35">
      <c r="I68" s="23"/>
    </row>
    <row r="69" spans="9:9" x14ac:dyDescent="0.35">
      <c r="I69" s="23"/>
    </row>
    <row r="70" spans="9:9" x14ac:dyDescent="0.35">
      <c r="I70" s="23"/>
    </row>
    <row r="71" spans="9:9" x14ac:dyDescent="0.35">
      <c r="I71" s="23"/>
    </row>
    <row r="72" spans="9:9" x14ac:dyDescent="0.35">
      <c r="I72" s="23"/>
    </row>
    <row r="73" spans="9:9" x14ac:dyDescent="0.35">
      <c r="I73" s="23"/>
    </row>
    <row r="74" spans="9:9" x14ac:dyDescent="0.35">
      <c r="I74" s="23"/>
    </row>
    <row r="75" spans="9:9" x14ac:dyDescent="0.35">
      <c r="I75" s="23"/>
    </row>
    <row r="76" spans="9:9" x14ac:dyDescent="0.35">
      <c r="I76" s="23"/>
    </row>
    <row r="77" spans="9:9" x14ac:dyDescent="0.35">
      <c r="I77" s="23"/>
    </row>
    <row r="78" spans="9:9" x14ac:dyDescent="0.35">
      <c r="I78" s="23"/>
    </row>
    <row r="79" spans="9:9" x14ac:dyDescent="0.35">
      <c r="I79" s="23"/>
    </row>
    <row r="80" spans="9:9" x14ac:dyDescent="0.35">
      <c r="I80" s="23"/>
    </row>
    <row r="81" spans="8:9" x14ac:dyDescent="0.35">
      <c r="I81" s="23"/>
    </row>
    <row r="82" spans="8:9" x14ac:dyDescent="0.35">
      <c r="I82" s="23"/>
    </row>
    <row r="85" spans="8:9" x14ac:dyDescent="0.35">
      <c r="H85">
        <v>35</v>
      </c>
      <c r="I85">
        <v>2606.1039999999998</v>
      </c>
    </row>
    <row r="86" spans="8:9" x14ac:dyDescent="0.35">
      <c r="H86">
        <v>36</v>
      </c>
      <c r="I86">
        <v>8264.0820000000003</v>
      </c>
    </row>
  </sheetData>
  <mergeCells count="7">
    <mergeCell ref="C2:D2"/>
    <mergeCell ref="C29:D29"/>
    <mergeCell ref="AA9:AC9"/>
    <mergeCell ref="T9:V9"/>
    <mergeCell ref="AI26:AL26"/>
    <mergeCell ref="T21:V21"/>
    <mergeCell ref="AA21:AC21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A2AF54-D310-42CD-AE2B-8AA1E28487E5}">
  <dimension ref="A1:AS37"/>
  <sheetViews>
    <sheetView zoomScale="60" zoomScaleNormal="60" workbookViewId="0">
      <selection sqref="A1:A1048576"/>
    </sheetView>
  </sheetViews>
  <sheetFormatPr defaultRowHeight="15.5" x14ac:dyDescent="0.35"/>
  <sheetData>
    <row r="1" spans="1:45" ht="16" thickBot="1" x14ac:dyDescent="0.4">
      <c r="C1" s="24" t="s">
        <v>3</v>
      </c>
      <c r="D1" s="24"/>
      <c r="E1" s="15"/>
      <c r="F1" s="15" t="s">
        <v>14</v>
      </c>
      <c r="G1" s="15"/>
      <c r="H1" s="15"/>
      <c r="I1" s="15" t="s">
        <v>15</v>
      </c>
      <c r="J1" s="15"/>
      <c r="K1" s="15"/>
      <c r="L1" s="15" t="s">
        <v>16</v>
      </c>
      <c r="M1" s="15"/>
      <c r="N1" s="15"/>
    </row>
    <row r="2" spans="1:45" ht="16.5" thickTop="1" thickBot="1" x14ac:dyDescent="0.4">
      <c r="C2" s="16" t="s">
        <v>0</v>
      </c>
      <c r="D2" s="16" t="s">
        <v>1</v>
      </c>
      <c r="E2" s="16" t="s">
        <v>5</v>
      </c>
      <c r="F2" s="15" t="s">
        <v>17</v>
      </c>
      <c r="G2" s="15" t="s">
        <v>18</v>
      </c>
      <c r="H2" s="15" t="s">
        <v>19</v>
      </c>
      <c r="I2" s="15" t="s">
        <v>17</v>
      </c>
      <c r="J2" s="15" t="s">
        <v>18</v>
      </c>
      <c r="K2" s="15" t="s">
        <v>19</v>
      </c>
      <c r="L2" s="15" t="s">
        <v>17</v>
      </c>
      <c r="M2" s="15" t="s">
        <v>18</v>
      </c>
      <c r="N2" s="15" t="s">
        <v>19</v>
      </c>
      <c r="T2" s="2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4"/>
    </row>
    <row r="3" spans="1:45" ht="16" thickTop="1" x14ac:dyDescent="0.35">
      <c r="A3" s="18" t="s">
        <v>29</v>
      </c>
      <c r="B3" s="18" t="s">
        <v>24</v>
      </c>
      <c r="C3" s="1">
        <v>1574.1295572916661</v>
      </c>
      <c r="D3" s="1">
        <v>3618.523288892663</v>
      </c>
      <c r="E3" s="11">
        <v>26482.111000000001</v>
      </c>
      <c r="F3">
        <f>C3/E3</f>
        <v>5.9441241572156613E-2</v>
      </c>
      <c r="G3">
        <f>D3/E3</f>
        <v>0.13664028856659738</v>
      </c>
      <c r="H3">
        <f>D3/C3</f>
        <v>2.2987455334479798</v>
      </c>
      <c r="L3">
        <f>F3/$I$9*100</f>
        <v>132.28050187800082</v>
      </c>
      <c r="M3">
        <f>G3/$J$9*100</f>
        <v>104.79508546046925</v>
      </c>
      <c r="N3">
        <f>H3/$K$9*100</f>
        <v>77.822804654389728</v>
      </c>
      <c r="T3" s="5"/>
      <c r="AG3" s="6"/>
      <c r="AM3" s="2"/>
      <c r="AN3" s="3"/>
      <c r="AO3" s="3"/>
      <c r="AP3" s="3"/>
      <c r="AQ3" s="3"/>
      <c r="AR3" s="3"/>
      <c r="AS3" s="4"/>
    </row>
    <row r="4" spans="1:45" x14ac:dyDescent="0.35">
      <c r="A4" s="20" t="s">
        <v>29</v>
      </c>
      <c r="B4" s="20" t="s">
        <v>24</v>
      </c>
      <c r="C4" s="1">
        <v>382.63103376116123</v>
      </c>
      <c r="D4" s="1">
        <v>1173.9085640285325</v>
      </c>
      <c r="E4" s="11">
        <v>15351.602000000001</v>
      </c>
      <c r="F4">
        <f t="shared" ref="F4:F15" si="0">C4/E4</f>
        <v>2.4924501935443689E-2</v>
      </c>
      <c r="G4">
        <f t="shared" ref="G4:G15" si="1">D4/E4</f>
        <v>7.6468147365241254E-2</v>
      </c>
      <c r="H4">
        <f t="shared" ref="H4:H15" si="2">D4/C4</f>
        <v>3.0679909898821425</v>
      </c>
      <c r="L4">
        <f t="shared" ref="L4:L15" si="3">F4/$I$9*100</f>
        <v>55.466971043621037</v>
      </c>
      <c r="M4">
        <f t="shared" ref="M4:M15" si="4">G4/$J$9*100</f>
        <v>58.646583099379981</v>
      </c>
      <c r="N4">
        <f t="shared" ref="N4:N15" si="5">H4/$K$9*100</f>
        <v>103.86519952423818</v>
      </c>
      <c r="T4" s="5"/>
      <c r="AG4" s="6"/>
      <c r="AM4" s="5"/>
      <c r="AS4" s="6"/>
    </row>
    <row r="5" spans="1:45" x14ac:dyDescent="0.35">
      <c r="A5" s="18" t="s">
        <v>29</v>
      </c>
      <c r="B5" s="18" t="s">
        <v>24</v>
      </c>
      <c r="C5" s="1">
        <v>1121.2540806361612</v>
      </c>
      <c r="D5" s="1">
        <v>3226.9817000679345</v>
      </c>
      <c r="E5" s="11">
        <v>23185.362000000001</v>
      </c>
      <c r="F5">
        <f t="shared" si="0"/>
        <v>4.8360430198853964E-2</v>
      </c>
      <c r="G5">
        <f t="shared" si="1"/>
        <v>0.13918185534769456</v>
      </c>
      <c r="H5">
        <f t="shared" si="2"/>
        <v>2.8780111089870508</v>
      </c>
      <c r="L5">
        <f t="shared" si="3"/>
        <v>107.62127116700351</v>
      </c>
      <c r="M5">
        <f t="shared" si="4"/>
        <v>106.74431808301858</v>
      </c>
      <c r="N5">
        <f t="shared" si="5"/>
        <v>97.433531928135579</v>
      </c>
      <c r="T5" s="5"/>
      <c r="AG5" s="6"/>
      <c r="AM5" s="5"/>
      <c r="AR5" s="1"/>
      <c r="AS5" s="6"/>
    </row>
    <row r="6" spans="1:45" x14ac:dyDescent="0.35">
      <c r="A6" s="18" t="s">
        <v>29</v>
      </c>
      <c r="B6" s="18" t="s">
        <v>25</v>
      </c>
      <c r="C6" s="1">
        <v>1295.6482049851184</v>
      </c>
      <c r="D6" s="1">
        <v>3233.4866465692935</v>
      </c>
      <c r="E6" s="11">
        <v>25233.403999999999</v>
      </c>
      <c r="F6">
        <f t="shared" si="0"/>
        <v>5.1346548606169759E-2</v>
      </c>
      <c r="G6">
        <f t="shared" si="1"/>
        <v>0.12814310136552698</v>
      </c>
      <c r="H6">
        <f t="shared" si="2"/>
        <v>2.495651700923271</v>
      </c>
      <c r="L6">
        <f t="shared" si="3"/>
        <v>114.26657720603313</v>
      </c>
      <c r="M6">
        <f t="shared" si="4"/>
        <v>98.2782413565008</v>
      </c>
      <c r="N6">
        <f t="shared" si="5"/>
        <v>84.488957990504915</v>
      </c>
      <c r="T6" s="5"/>
      <c r="AG6" s="6"/>
      <c r="AM6" s="5"/>
      <c r="AR6" s="1"/>
      <c r="AS6" s="6"/>
    </row>
    <row r="7" spans="1:45" x14ac:dyDescent="0.35">
      <c r="A7" s="18" t="s">
        <v>29</v>
      </c>
      <c r="B7" s="18" t="s">
        <v>25</v>
      </c>
      <c r="C7" s="1">
        <v>992.38855561755918</v>
      </c>
      <c r="D7" s="1">
        <v>2848.8196968410325</v>
      </c>
      <c r="E7" s="11">
        <v>23016.91</v>
      </c>
      <c r="F7">
        <f t="shared" si="0"/>
        <v>4.3115629144727038E-2</v>
      </c>
      <c r="G7">
        <f t="shared" si="1"/>
        <v>0.12377072755817495</v>
      </c>
      <c r="H7">
        <f t="shared" si="2"/>
        <v>2.870669639139706</v>
      </c>
      <c r="L7">
        <f t="shared" si="3"/>
        <v>95.949494176141343</v>
      </c>
      <c r="M7">
        <f t="shared" si="4"/>
        <v>94.924887147333934</v>
      </c>
      <c r="N7">
        <f t="shared" si="5"/>
        <v>97.184990379933396</v>
      </c>
      <c r="T7" s="5"/>
      <c r="AG7" s="6"/>
      <c r="AM7" s="5"/>
      <c r="AR7" s="1"/>
      <c r="AS7" s="6"/>
    </row>
    <row r="8" spans="1:45" x14ac:dyDescent="0.35">
      <c r="A8" s="18" t="s">
        <v>29</v>
      </c>
      <c r="B8" s="18" t="s">
        <v>25</v>
      </c>
      <c r="C8" s="1">
        <v>970.4697265625</v>
      </c>
      <c r="D8" s="1">
        <v>3491.1797087296195</v>
      </c>
      <c r="E8" s="11">
        <v>22712.207000000002</v>
      </c>
      <c r="F8">
        <f t="shared" si="0"/>
        <v>4.2728992676163084E-2</v>
      </c>
      <c r="G8">
        <f t="shared" si="1"/>
        <v>0.15371380283429167</v>
      </c>
      <c r="H8">
        <f t="shared" si="2"/>
        <v>3.5974122769349273</v>
      </c>
      <c r="L8">
        <f t="shared" si="3"/>
        <v>95.089073620425111</v>
      </c>
      <c r="M8">
        <f t="shared" si="4"/>
        <v>117.88946930262216</v>
      </c>
      <c r="N8">
        <f t="shared" si="5"/>
        <v>121.78847498152004</v>
      </c>
      <c r="T8" s="5"/>
      <c r="AG8" s="6"/>
      <c r="AL8" s="1"/>
      <c r="AM8" s="5"/>
      <c r="AR8" s="1"/>
      <c r="AS8" s="6"/>
    </row>
    <row r="9" spans="1:45" x14ac:dyDescent="0.35">
      <c r="A9" s="18" t="s">
        <v>29</v>
      </c>
      <c r="B9" s="18" t="s">
        <v>25</v>
      </c>
      <c r="C9" s="1">
        <v>1025.869140625</v>
      </c>
      <c r="D9" s="1">
        <v>3557.9793011209235</v>
      </c>
      <c r="E9" s="11">
        <v>22984.576000000001</v>
      </c>
      <c r="F9">
        <f t="shared" si="0"/>
        <v>4.4632937350029864E-2</v>
      </c>
      <c r="G9">
        <f t="shared" si="1"/>
        <v>0.15479856148405449</v>
      </c>
      <c r="H9">
        <f t="shared" si="2"/>
        <v>3.4682584359183104</v>
      </c>
      <c r="I9">
        <f>AVERAGE(F3:F9)</f>
        <v>4.4935754497649145E-2</v>
      </c>
      <c r="J9">
        <f t="shared" ref="J9:K9" si="6">AVERAGE(G3:G9)</f>
        <v>0.13038806921736876</v>
      </c>
      <c r="K9">
        <f t="shared" si="6"/>
        <v>2.9538199550333415</v>
      </c>
      <c r="L9">
        <f t="shared" si="3"/>
        <v>99.32611090877505</v>
      </c>
      <c r="M9">
        <f t="shared" si="4"/>
        <v>118.72141555067527</v>
      </c>
      <c r="N9">
        <f t="shared" si="5"/>
        <v>117.41604054127808</v>
      </c>
      <c r="T9" s="5"/>
      <c r="AG9" s="6"/>
      <c r="AM9" s="5"/>
      <c r="AR9" s="1"/>
      <c r="AS9" s="6"/>
    </row>
    <row r="10" spans="1:45" x14ac:dyDescent="0.35">
      <c r="A10" s="18" t="s">
        <v>26</v>
      </c>
      <c r="B10" s="18" t="s">
        <v>24</v>
      </c>
      <c r="C10" s="1">
        <v>819.78513299851147</v>
      </c>
      <c r="D10" s="1">
        <v>3411.2328252377715</v>
      </c>
      <c r="E10" s="11">
        <v>32700.233</v>
      </c>
      <c r="F10">
        <f t="shared" si="0"/>
        <v>2.5069703111855853E-2</v>
      </c>
      <c r="G10">
        <f t="shared" si="1"/>
        <v>0.10431830333556863</v>
      </c>
      <c r="H10">
        <f t="shared" si="2"/>
        <v>4.161130383958751</v>
      </c>
      <c r="L10">
        <f t="shared" si="3"/>
        <v>55.790101650941224</v>
      </c>
      <c r="M10">
        <f t="shared" si="4"/>
        <v>80.006018926210601</v>
      </c>
      <c r="N10">
        <f t="shared" si="5"/>
        <v>140.87285099649151</v>
      </c>
      <c r="T10" s="5"/>
      <c r="AG10" s="6"/>
      <c r="AM10" s="5"/>
      <c r="AR10" s="1"/>
      <c r="AS10" s="6"/>
    </row>
    <row r="11" spans="1:45" x14ac:dyDescent="0.35">
      <c r="A11" s="18" t="s">
        <v>28</v>
      </c>
      <c r="B11" s="18" t="s">
        <v>24</v>
      </c>
      <c r="C11" s="1">
        <v>1364.80859375</v>
      </c>
      <c r="D11" s="1">
        <v>3399.978749150815</v>
      </c>
      <c r="E11" s="11">
        <v>25500.94</v>
      </c>
      <c r="F11">
        <f t="shared" si="0"/>
        <v>5.3519932745616436E-2</v>
      </c>
      <c r="G11">
        <f t="shared" si="1"/>
        <v>0.13332758514591286</v>
      </c>
      <c r="H11">
        <f t="shared" si="2"/>
        <v>2.4911762460470035</v>
      </c>
      <c r="L11">
        <f t="shared" si="3"/>
        <v>119.10322491283947</v>
      </c>
      <c r="M11">
        <f t="shared" si="4"/>
        <v>102.25443627334005</v>
      </c>
      <c r="N11">
        <f t="shared" si="5"/>
        <v>84.337443851376662</v>
      </c>
      <c r="T11" s="5"/>
      <c r="AG11" s="6"/>
      <c r="AM11" s="5"/>
      <c r="AR11" s="1"/>
      <c r="AS11" s="6"/>
    </row>
    <row r="12" spans="1:45" x14ac:dyDescent="0.35">
      <c r="A12" s="18" t="s">
        <v>28</v>
      </c>
      <c r="B12" s="18" t="s">
        <v>25</v>
      </c>
      <c r="C12" s="1">
        <v>1234.8776274181546</v>
      </c>
      <c r="D12" s="1">
        <v>3709.844174592391</v>
      </c>
      <c r="E12" s="11">
        <v>26431.626</v>
      </c>
      <c r="F12">
        <f t="shared" si="0"/>
        <v>4.6719699628700657E-2</v>
      </c>
      <c r="G12">
        <f t="shared" si="1"/>
        <v>0.14035626013293284</v>
      </c>
      <c r="H12">
        <f t="shared" si="2"/>
        <v>3.0042200880655865</v>
      </c>
      <c r="L12">
        <f t="shared" si="3"/>
        <v>103.96999038069971</v>
      </c>
      <c r="M12">
        <f t="shared" si="4"/>
        <v>107.64501765797773</v>
      </c>
      <c r="N12">
        <f t="shared" si="5"/>
        <v>101.70626963726623</v>
      </c>
      <c r="T12" s="5"/>
      <c r="AG12" s="6"/>
      <c r="AM12" s="5"/>
      <c r="AR12" s="1"/>
      <c r="AS12" s="6"/>
    </row>
    <row r="13" spans="1:45" x14ac:dyDescent="0.35">
      <c r="A13" s="18" t="s">
        <v>28</v>
      </c>
      <c r="B13" s="18" t="s">
        <v>25</v>
      </c>
      <c r="C13" s="1">
        <v>1146.8429478236612</v>
      </c>
      <c r="D13" s="1">
        <v>2920.361328125</v>
      </c>
      <c r="E13" s="11">
        <v>19101.065000000002</v>
      </c>
      <c r="F13">
        <f t="shared" si="0"/>
        <v>6.0040785570001518E-2</v>
      </c>
      <c r="G13">
        <f t="shared" si="1"/>
        <v>0.15288997383784619</v>
      </c>
      <c r="H13">
        <f t="shared" si="2"/>
        <v>2.5464352670667818</v>
      </c>
      <c r="L13">
        <f t="shared" si="3"/>
        <v>133.61472671643381</v>
      </c>
      <c r="M13">
        <f t="shared" si="4"/>
        <v>117.25764079147818</v>
      </c>
      <c r="N13">
        <f t="shared" si="5"/>
        <v>86.208208551358325</v>
      </c>
      <c r="T13" s="5"/>
      <c r="AG13" s="6"/>
      <c r="AM13" s="5"/>
      <c r="AR13" s="1"/>
      <c r="AS13" s="6"/>
    </row>
    <row r="14" spans="1:45" ht="16" thickBot="1" x14ac:dyDescent="0.4">
      <c r="A14" s="18" t="s">
        <v>28</v>
      </c>
      <c r="B14" s="18" t="s">
        <v>25</v>
      </c>
      <c r="C14" s="1">
        <v>1044.0475260416661</v>
      </c>
      <c r="D14" s="1">
        <v>3465.210534137228</v>
      </c>
      <c r="E14" s="11">
        <v>18627.781000000003</v>
      </c>
      <c r="F14">
        <f t="shared" si="0"/>
        <v>5.6047874196162493E-2</v>
      </c>
      <c r="G14">
        <f t="shared" si="1"/>
        <v>0.18602379607840716</v>
      </c>
      <c r="H14">
        <f t="shared" si="2"/>
        <v>3.3190160866287401</v>
      </c>
      <c r="L14">
        <f t="shared" si="3"/>
        <v>124.72890423837144</v>
      </c>
      <c r="M14">
        <f t="shared" si="4"/>
        <v>142.66933868641664</v>
      </c>
      <c r="N14">
        <f t="shared" si="5"/>
        <v>112.36352036193338</v>
      </c>
      <c r="T14" s="5"/>
      <c r="AG14" s="6"/>
      <c r="AM14" s="5"/>
      <c r="AR14" s="1"/>
      <c r="AS14" s="6"/>
    </row>
    <row r="15" spans="1:45" ht="16" thickBot="1" x14ac:dyDescent="0.4">
      <c r="A15" s="18" t="s">
        <v>28</v>
      </c>
      <c r="B15" s="18" t="s">
        <v>25</v>
      </c>
      <c r="C15" s="1">
        <v>1070.4123418898816</v>
      </c>
      <c r="D15" s="1">
        <v>1479.379245923913</v>
      </c>
      <c r="E15" s="11">
        <v>17521.161</v>
      </c>
      <c r="F15">
        <f t="shared" si="0"/>
        <v>6.1092546429422211E-2</v>
      </c>
      <c r="G15">
        <f t="shared" si="1"/>
        <v>8.4433859487046153E-2</v>
      </c>
      <c r="H15">
        <f t="shared" si="2"/>
        <v>1.3820648249551888</v>
      </c>
      <c r="L15">
        <f t="shared" si="3"/>
        <v>135.95531467624144</v>
      </c>
      <c r="M15">
        <f t="shared" si="4"/>
        <v>64.755816996022261</v>
      </c>
      <c r="N15">
        <f t="shared" si="5"/>
        <v>46.789067918650055</v>
      </c>
      <c r="T15" s="5"/>
      <c r="V15" s="25" t="s">
        <v>10</v>
      </c>
      <c r="W15" s="26"/>
      <c r="X15" s="27"/>
      <c r="AC15" s="25" t="s">
        <v>11</v>
      </c>
      <c r="AD15" s="26"/>
      <c r="AE15" s="27"/>
      <c r="AG15" s="6"/>
      <c r="AM15" s="5"/>
      <c r="AR15" s="1"/>
      <c r="AS15" s="6"/>
    </row>
    <row r="16" spans="1:45" x14ac:dyDescent="0.35">
      <c r="C16" s="1"/>
      <c r="D16" s="1"/>
      <c r="E16" s="1"/>
      <c r="F16" s="1"/>
      <c r="T16" s="5"/>
      <c r="AG16" s="6"/>
      <c r="AM16" s="5"/>
      <c r="AR16" s="1"/>
      <c r="AS16" s="6"/>
    </row>
    <row r="17" spans="1:45" x14ac:dyDescent="0.35">
      <c r="A17" s="1"/>
      <c r="B17" s="1"/>
      <c r="C17" s="1"/>
      <c r="D17" s="1"/>
      <c r="F17" s="1"/>
      <c r="G17" s="1"/>
      <c r="H17" s="1"/>
      <c r="I17" s="1"/>
      <c r="J17" s="1"/>
      <c r="T17" s="5"/>
      <c r="AG17" s="6"/>
      <c r="AM17" s="5"/>
      <c r="AR17" s="1"/>
      <c r="AS17" s="6"/>
    </row>
    <row r="18" spans="1:45" x14ac:dyDescent="0.35">
      <c r="A18" s="1"/>
      <c r="B18" s="1"/>
      <c r="C18" s="28"/>
      <c r="D18" s="28"/>
      <c r="E18" s="28"/>
      <c r="F18" s="1"/>
      <c r="G18" s="1"/>
      <c r="H18" s="1"/>
      <c r="I18" s="1"/>
      <c r="T18" s="5"/>
      <c r="AG18" s="6"/>
      <c r="AM18" s="5"/>
      <c r="AR18" s="1"/>
      <c r="AS18" s="6"/>
    </row>
    <row r="19" spans="1:45" x14ac:dyDescent="0.35">
      <c r="T19" s="5"/>
      <c r="AG19" s="6"/>
      <c r="AM19" s="5"/>
      <c r="AR19" s="1"/>
      <c r="AS19" s="6"/>
    </row>
    <row r="20" spans="1:45" x14ac:dyDescent="0.35">
      <c r="T20" s="5"/>
      <c r="AG20" s="6"/>
      <c r="AM20" s="5"/>
      <c r="AS20" s="6"/>
    </row>
    <row r="21" spans="1:45" x14ac:dyDescent="0.35">
      <c r="T21" s="5"/>
      <c r="AG21" s="6"/>
      <c r="AM21" s="5"/>
      <c r="AS21" s="6"/>
    </row>
    <row r="22" spans="1:45" ht="16" thickBot="1" x14ac:dyDescent="0.4">
      <c r="C22" s="24" t="s">
        <v>4</v>
      </c>
      <c r="D22" s="24"/>
      <c r="E22" s="15"/>
      <c r="F22" s="15" t="s">
        <v>14</v>
      </c>
      <c r="G22" s="15"/>
      <c r="H22" s="15"/>
      <c r="I22" s="15" t="s">
        <v>15</v>
      </c>
      <c r="J22" s="15"/>
      <c r="K22" s="15"/>
      <c r="L22" s="15" t="s">
        <v>16</v>
      </c>
      <c r="M22" s="15"/>
      <c r="N22" s="15"/>
      <c r="T22" s="5"/>
      <c r="AG22" s="6"/>
      <c r="AM22" s="5"/>
      <c r="AS22" s="6"/>
    </row>
    <row r="23" spans="1:45" ht="16.5" thickTop="1" thickBot="1" x14ac:dyDescent="0.4">
      <c r="C23" s="16" t="s">
        <v>0</v>
      </c>
      <c r="D23" s="16" t="s">
        <v>1</v>
      </c>
      <c r="E23" s="16" t="s">
        <v>5</v>
      </c>
      <c r="F23" s="15" t="s">
        <v>17</v>
      </c>
      <c r="G23" s="15" t="s">
        <v>18</v>
      </c>
      <c r="H23" s="15" t="s">
        <v>19</v>
      </c>
      <c r="I23" s="15" t="s">
        <v>17</v>
      </c>
      <c r="J23" s="15" t="s">
        <v>18</v>
      </c>
      <c r="K23" s="15" t="s">
        <v>19</v>
      </c>
      <c r="L23" s="15" t="s">
        <v>17</v>
      </c>
      <c r="M23" s="15" t="s">
        <v>18</v>
      </c>
      <c r="N23" s="15" t="s">
        <v>19</v>
      </c>
      <c r="T23" s="5"/>
      <c r="AG23" s="6"/>
      <c r="AM23" s="5"/>
      <c r="AS23" s="6"/>
    </row>
    <row r="24" spans="1:45" ht="16" thickTop="1" x14ac:dyDescent="0.35">
      <c r="A24" s="18" t="s">
        <v>29</v>
      </c>
      <c r="B24" s="18" t="s">
        <v>24</v>
      </c>
      <c r="C24" s="1">
        <v>1355.5784786389122</v>
      </c>
      <c r="D24" s="1">
        <v>4195.3813852163457</v>
      </c>
      <c r="E24" s="1">
        <v>15911.721</v>
      </c>
      <c r="F24">
        <f>C24/E24</f>
        <v>8.5193705862421309E-2</v>
      </c>
      <c r="G24">
        <f>D24/E24</f>
        <v>0.26366609779145483</v>
      </c>
      <c r="H24">
        <f>D24/C24</f>
        <v>3.0949011446602324</v>
      </c>
      <c r="L24">
        <f>F24/$I$30*100</f>
        <v>156.55161250369721</v>
      </c>
      <c r="M24">
        <f>G24/$J$30*100</f>
        <v>153.01110296275286</v>
      </c>
      <c r="N24">
        <f>H24/$K$30*100</f>
        <v>97.4647950132278</v>
      </c>
      <c r="T24" s="5"/>
      <c r="AG24" s="6"/>
      <c r="AM24" s="5"/>
      <c r="AS24" s="6"/>
    </row>
    <row r="25" spans="1:45" x14ac:dyDescent="0.35">
      <c r="A25" s="18" t="s">
        <v>29</v>
      </c>
      <c r="B25" s="18" t="s">
        <v>24</v>
      </c>
      <c r="C25" s="1">
        <v>1075.8796200166107</v>
      </c>
      <c r="D25" s="1">
        <v>3446.0061848958335</v>
      </c>
      <c r="E25" s="1">
        <v>21919.006000000001</v>
      </c>
      <c r="F25">
        <f t="shared" ref="F25:F36" si="7">C25/E25</f>
        <v>4.9084325266237468E-2</v>
      </c>
      <c r="G25">
        <f t="shared" ref="G25:G36" si="8">D25/E25</f>
        <v>0.15721544055856518</v>
      </c>
      <c r="H25">
        <f t="shared" ref="H25:H36" si="9">D25/C25</f>
        <v>3.2029663177769181</v>
      </c>
      <c r="L25">
        <f t="shared" ref="L25:L37" si="10">F25/$I$30*100</f>
        <v>90.197159418028477</v>
      </c>
      <c r="M25">
        <f t="shared" ref="M25:M37" si="11">G25/$J$30*100</f>
        <v>91.235498853052732</v>
      </c>
      <c r="N25">
        <f t="shared" ref="N25:N37" si="12">H25/$K$30*100</f>
        <v>100.86798931688401</v>
      </c>
      <c r="T25" s="5"/>
      <c r="AG25" s="6"/>
      <c r="AM25" s="5"/>
      <c r="AS25" s="6"/>
    </row>
    <row r="26" spans="1:45" x14ac:dyDescent="0.35">
      <c r="A26" s="18" t="s">
        <v>29</v>
      </c>
      <c r="B26" s="18"/>
      <c r="C26" s="1">
        <v>1153.7530854183969</v>
      </c>
      <c r="D26" s="1">
        <v>3494.2753405448716</v>
      </c>
      <c r="E26" s="1">
        <v>22535.411</v>
      </c>
      <c r="F26">
        <f t="shared" si="7"/>
        <v>5.1197339397022625E-2</v>
      </c>
      <c r="G26">
        <f t="shared" si="8"/>
        <v>0.1550570939462729</v>
      </c>
      <c r="H26">
        <f t="shared" si="9"/>
        <v>3.0286162478843623</v>
      </c>
      <c r="L26">
        <f t="shared" si="10"/>
        <v>94.080025717467493</v>
      </c>
      <c r="M26">
        <f t="shared" si="11"/>
        <v>89.982963929188642</v>
      </c>
      <c r="N26">
        <f t="shared" si="12"/>
        <v>95.377347442283707</v>
      </c>
      <c r="T26" s="5"/>
      <c r="AG26" s="6"/>
      <c r="AM26" s="5"/>
      <c r="AS26" s="6"/>
    </row>
    <row r="27" spans="1:45" ht="16" thickBot="1" x14ac:dyDescent="0.4">
      <c r="A27" s="18" t="s">
        <v>29</v>
      </c>
      <c r="B27" s="18" t="s">
        <v>24</v>
      </c>
      <c r="C27" s="1">
        <v>1028.4752128322252</v>
      </c>
      <c r="D27" s="1">
        <v>3581.3120993589741</v>
      </c>
      <c r="E27" s="1">
        <v>20282.177</v>
      </c>
      <c r="F27">
        <f t="shared" si="7"/>
        <v>5.0708324497524368E-2</v>
      </c>
      <c r="G27">
        <f t="shared" si="8"/>
        <v>0.17657434403412287</v>
      </c>
      <c r="H27">
        <f t="shared" si="9"/>
        <v>3.4821569393945055</v>
      </c>
      <c r="L27">
        <f t="shared" si="10"/>
        <v>93.181413897734984</v>
      </c>
      <c r="M27">
        <f t="shared" si="11"/>
        <v>102.46988657963649</v>
      </c>
      <c r="N27">
        <f t="shared" si="12"/>
        <v>109.66027554306044</v>
      </c>
      <c r="T27" s="5"/>
      <c r="AG27" s="6"/>
      <c r="AM27" s="5"/>
      <c r="AS27" s="6"/>
    </row>
    <row r="28" spans="1:45" ht="16" thickBot="1" x14ac:dyDescent="0.4">
      <c r="A28" s="18" t="s">
        <v>29</v>
      </c>
      <c r="B28" s="18" t="s">
        <v>24</v>
      </c>
      <c r="C28" s="1">
        <v>1023.1874837780306</v>
      </c>
      <c r="D28" s="1">
        <v>3631.2076822916665</v>
      </c>
      <c r="E28" s="1">
        <v>21444.47</v>
      </c>
      <c r="F28">
        <f t="shared" si="7"/>
        <v>4.7713349118818534E-2</v>
      </c>
      <c r="G28">
        <f t="shared" si="8"/>
        <v>0.16933072639667318</v>
      </c>
      <c r="H28">
        <f t="shared" si="9"/>
        <v>3.5489172217820224</v>
      </c>
      <c r="L28">
        <f t="shared" si="10"/>
        <v>87.677859143321072</v>
      </c>
      <c r="M28">
        <f t="shared" si="11"/>
        <v>98.266259592964616</v>
      </c>
      <c r="N28">
        <f t="shared" si="12"/>
        <v>111.76269398351724</v>
      </c>
      <c r="T28" s="5"/>
      <c r="AG28" s="6"/>
      <c r="AM28" s="7"/>
      <c r="AN28" s="25" t="s">
        <v>30</v>
      </c>
      <c r="AO28" s="26"/>
      <c r="AP28" s="26"/>
      <c r="AQ28" s="26"/>
      <c r="AR28" s="27"/>
      <c r="AS28" s="9"/>
    </row>
    <row r="29" spans="1:45" ht="16" thickBot="1" x14ac:dyDescent="0.4">
      <c r="A29" s="18" t="s">
        <v>29</v>
      </c>
      <c r="B29" s="18"/>
      <c r="C29" s="1">
        <v>967.10496911337214</v>
      </c>
      <c r="D29" s="1">
        <v>2864.6627604166665</v>
      </c>
      <c r="E29" s="1">
        <v>23830.198</v>
      </c>
      <c r="F29">
        <f t="shared" si="7"/>
        <v>4.0583169687191528E-2</v>
      </c>
      <c r="G29">
        <f t="shared" si="8"/>
        <v>0.12021145440825404</v>
      </c>
      <c r="H29">
        <f t="shared" si="9"/>
        <v>2.9621011698894981</v>
      </c>
      <c r="L29">
        <f t="shared" si="10"/>
        <v>74.575469991891126</v>
      </c>
      <c r="M29">
        <f t="shared" si="11"/>
        <v>69.761290442095486</v>
      </c>
      <c r="N29">
        <f t="shared" si="12"/>
        <v>93.282650991883827</v>
      </c>
      <c r="T29" s="7"/>
      <c r="U29" s="8"/>
      <c r="V29" s="25" t="s">
        <v>13</v>
      </c>
      <c r="W29" s="26"/>
      <c r="X29" s="27"/>
      <c r="Y29" s="8"/>
      <c r="Z29" s="8"/>
      <c r="AA29" s="8"/>
      <c r="AB29" s="8"/>
      <c r="AC29" s="25" t="s">
        <v>12</v>
      </c>
      <c r="AD29" s="26"/>
      <c r="AE29" s="27"/>
      <c r="AF29" s="8"/>
      <c r="AG29" s="9"/>
    </row>
    <row r="30" spans="1:45" x14ac:dyDescent="0.35">
      <c r="A30" s="18" t="s">
        <v>29</v>
      </c>
      <c r="B30" s="18" t="s">
        <v>24</v>
      </c>
      <c r="C30" s="1">
        <v>1050.8051482039027</v>
      </c>
      <c r="D30" s="1">
        <v>3055.9200095152241</v>
      </c>
      <c r="E30" s="1">
        <v>18614.046999999999</v>
      </c>
      <c r="F30">
        <f t="shared" si="7"/>
        <v>5.6452266839333909E-2</v>
      </c>
      <c r="G30">
        <f t="shared" si="8"/>
        <v>0.16417278894349113</v>
      </c>
      <c r="H30">
        <f t="shared" si="9"/>
        <v>2.9081700015826724</v>
      </c>
      <c r="I30">
        <f>AVERAGE(F24:F30)</f>
        <v>5.4418925809792809E-2</v>
      </c>
      <c r="J30">
        <f t="shared" ref="J30" si="13">AVERAGE(G24:G30)</f>
        <v>0.17231827801126201</v>
      </c>
      <c r="K30">
        <f t="shared" ref="K30" si="14">AVERAGE(H24:H30)</f>
        <v>3.1754041489957436</v>
      </c>
      <c r="L30">
        <f t="shared" si="10"/>
        <v>103.73645932785978</v>
      </c>
      <c r="M30">
        <f t="shared" si="11"/>
        <v>95.272997640309214</v>
      </c>
      <c r="N30">
        <f t="shared" si="12"/>
        <v>91.584247709143199</v>
      </c>
    </row>
    <row r="31" spans="1:45" x14ac:dyDescent="0.35">
      <c r="A31" s="18" t="s">
        <v>28</v>
      </c>
      <c r="B31" s="18" t="s">
        <v>24</v>
      </c>
      <c r="C31" s="1">
        <v>1143.9883818262042</v>
      </c>
      <c r="D31" s="1">
        <v>3282.7738131009614</v>
      </c>
      <c r="E31" s="1">
        <v>19710.34</v>
      </c>
      <c r="F31">
        <f t="shared" si="7"/>
        <v>5.8040012593704837E-2</v>
      </c>
      <c r="G31">
        <f t="shared" si="8"/>
        <v>0.16655084656586144</v>
      </c>
      <c r="H31">
        <f t="shared" si="9"/>
        <v>2.8695866717287024</v>
      </c>
      <c r="L31">
        <f t="shared" si="10"/>
        <v>106.65409456366079</v>
      </c>
      <c r="M31">
        <f t="shared" si="11"/>
        <v>96.653035585102799</v>
      </c>
      <c r="N31">
        <f t="shared" si="12"/>
        <v>90.369179388905209</v>
      </c>
    </row>
    <row r="32" spans="1:45" x14ac:dyDescent="0.35">
      <c r="A32" s="18" t="s">
        <v>28</v>
      </c>
      <c r="B32" s="18" t="s">
        <v>24</v>
      </c>
      <c r="C32" s="1">
        <v>1459.0729631696431</v>
      </c>
      <c r="D32" s="1">
        <v>2961.5711012620191</v>
      </c>
      <c r="E32" s="1">
        <v>23032.833999999999</v>
      </c>
      <c r="F32">
        <f t="shared" si="7"/>
        <v>6.3347522201117029E-2</v>
      </c>
      <c r="G32">
        <f t="shared" si="8"/>
        <v>0.12858040401202991</v>
      </c>
      <c r="H32">
        <f t="shared" si="9"/>
        <v>2.0297621681841034</v>
      </c>
      <c r="L32">
        <f t="shared" si="10"/>
        <v>116.40715294993473</v>
      </c>
      <c r="M32">
        <f t="shared" si="11"/>
        <v>74.617971753191753</v>
      </c>
      <c r="N32">
        <f t="shared" si="12"/>
        <v>63.921380490292492</v>
      </c>
    </row>
    <row r="33" spans="1:14" x14ac:dyDescent="0.35">
      <c r="A33" s="18" t="s">
        <v>28</v>
      </c>
      <c r="B33" s="18" t="s">
        <v>25</v>
      </c>
      <c r="C33" s="1">
        <v>2117.2722046303988</v>
      </c>
      <c r="D33" s="1">
        <v>2820.8926908052886</v>
      </c>
      <c r="E33" s="1">
        <v>17365.206999999999</v>
      </c>
      <c r="F33">
        <f t="shared" si="7"/>
        <v>0.12192611378778261</v>
      </c>
      <c r="G33">
        <f t="shared" si="8"/>
        <v>0.16244509442388386</v>
      </c>
      <c r="H33">
        <f t="shared" si="9"/>
        <v>1.3323240557525371</v>
      </c>
      <c r="L33">
        <f t="shared" si="10"/>
        <v>224.05093811286093</v>
      </c>
      <c r="M33">
        <f t="shared" si="11"/>
        <v>94.270379380919252</v>
      </c>
      <c r="N33">
        <f t="shared" si="12"/>
        <v>41.957621557366146</v>
      </c>
    </row>
    <row r="34" spans="1:14" x14ac:dyDescent="0.35">
      <c r="A34" s="18" t="s">
        <v>28</v>
      </c>
      <c r="B34" s="18" t="s">
        <v>24</v>
      </c>
      <c r="C34" s="1">
        <v>2504.8217108336794</v>
      </c>
      <c r="D34" s="1">
        <v>3546.0863882211538</v>
      </c>
      <c r="E34" s="1">
        <v>18829.904999999999</v>
      </c>
      <c r="F34">
        <f t="shared" si="7"/>
        <v>0.13302359787973861</v>
      </c>
      <c r="G34">
        <f t="shared" si="8"/>
        <v>0.18832205410601668</v>
      </c>
      <c r="H34">
        <f t="shared" si="9"/>
        <v>1.4157041089526929</v>
      </c>
      <c r="L34">
        <f t="shared" si="10"/>
        <v>244.44363041028771</v>
      </c>
      <c r="M34">
        <f t="shared" si="11"/>
        <v>109.28733520289052</v>
      </c>
      <c r="N34">
        <f t="shared" si="12"/>
        <v>44.58343072331202</v>
      </c>
    </row>
    <row r="35" spans="1:14" x14ac:dyDescent="0.35">
      <c r="A35" s="18" t="s">
        <v>28</v>
      </c>
      <c r="B35" s="18" t="s">
        <v>25</v>
      </c>
      <c r="C35" s="1">
        <v>2259.7906457641184</v>
      </c>
      <c r="D35" s="1">
        <v>2975.1659530248398</v>
      </c>
      <c r="E35" s="1">
        <v>20232.855</v>
      </c>
      <c r="F35">
        <f t="shared" si="7"/>
        <v>0.11168916328239976</v>
      </c>
      <c r="G35">
        <f t="shared" si="8"/>
        <v>0.14704627463720962</v>
      </c>
      <c r="H35">
        <f t="shared" si="9"/>
        <v>1.3165670716451818</v>
      </c>
      <c r="L35">
        <f t="shared" si="10"/>
        <v>205.23955888578206</v>
      </c>
      <c r="M35">
        <f t="shared" si="11"/>
        <v>85.334113324646438</v>
      </c>
      <c r="N35">
        <f t="shared" si="12"/>
        <v>41.461401757680534</v>
      </c>
    </row>
    <row r="36" spans="1:14" x14ac:dyDescent="0.35">
      <c r="A36" s="18" t="s">
        <v>28</v>
      </c>
      <c r="B36" s="18" t="s">
        <v>25</v>
      </c>
      <c r="C36" s="1">
        <v>2060.2372657547749</v>
      </c>
      <c r="D36" s="1">
        <v>2692.9405674078525</v>
      </c>
      <c r="E36" s="1">
        <v>20409.34</v>
      </c>
      <c r="F36">
        <f t="shared" si="7"/>
        <v>0.1009458054868396</v>
      </c>
      <c r="G36">
        <f t="shared" si="8"/>
        <v>0.13194647976896129</v>
      </c>
      <c r="H36">
        <f t="shared" si="9"/>
        <v>1.3071021538003704</v>
      </c>
      <c r="L36">
        <f t="shared" si="10"/>
        <v>185.49760765155378</v>
      </c>
      <c r="M36">
        <f t="shared" si="11"/>
        <v>76.571377854842424</v>
      </c>
      <c r="N36">
        <f t="shared" si="12"/>
        <v>41.163332050622778</v>
      </c>
    </row>
    <row r="37" spans="1:14" x14ac:dyDescent="0.35">
      <c r="A37" s="18" t="s">
        <v>28</v>
      </c>
      <c r="B37" s="18" t="s">
        <v>24</v>
      </c>
      <c r="C37" s="11">
        <v>2120.9793883669017</v>
      </c>
      <c r="D37" s="1">
        <v>2560.1820287459932</v>
      </c>
      <c r="E37" s="1">
        <v>17116.205999999998</v>
      </c>
      <c r="F37">
        <f>C37/E37</f>
        <v>0.12391644435495237</v>
      </c>
      <c r="G37">
        <f>D37/E37</f>
        <v>0.14957649076822244</v>
      </c>
      <c r="H37">
        <f>D37/C37</f>
        <v>1.2070753929943967</v>
      </c>
      <c r="L37">
        <f t="shared" si="10"/>
        <v>227.70836158741915</v>
      </c>
      <c r="M37">
        <f t="shared" si="11"/>
        <v>86.802452122024292</v>
      </c>
      <c r="N37">
        <f t="shared" si="12"/>
        <v>38.013283864233394</v>
      </c>
    </row>
  </sheetData>
  <mergeCells count="8">
    <mergeCell ref="AN28:AR28"/>
    <mergeCell ref="C1:D1"/>
    <mergeCell ref="C22:D22"/>
    <mergeCell ref="C18:E18"/>
    <mergeCell ref="V29:X29"/>
    <mergeCell ref="AC29:AE29"/>
    <mergeCell ref="V15:X15"/>
    <mergeCell ref="AC15:AE15"/>
  </mergeCells>
  <pageMargins left="0.7" right="0.7" top="0.75" bottom="0.75" header="0.3" footer="0.3"/>
  <drawing r:id="rId1"/>
</worksheet>
</file>

<file path=docMetadata/LabelInfo.xml><?xml version="1.0" encoding="utf-8"?>
<clbl:labelList xmlns:clbl="http://schemas.microsoft.com/office/2020/mipLabelMetadata">
  <clbl:label id="{be62a12b-2cad-49a1-a5fa-85f4f3156a7d}" enabled="0" method="" siteId="{be62a12b-2cad-49a1-a5fa-85f4f3156a7d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Gel 1</vt:lpstr>
      <vt:lpstr>Gel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Melanie Alpaugh</cp:lastModifiedBy>
  <dcterms:created xsi:type="dcterms:W3CDTF">2021-11-25T20:38:51Z</dcterms:created>
  <dcterms:modified xsi:type="dcterms:W3CDTF">2025-02-24T22:40:31Z</dcterms:modified>
</cp:coreProperties>
</file>